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corp\UserData\Twickenham\MyDocs\helen.jaques\My Documents\"/>
    </mc:Choice>
  </mc:AlternateContent>
  <xr:revisionPtr revIDLastSave="0" documentId="8_{177A5F36-0736-4C1D-8752-B8B4E63FFC34}" xr6:coauthVersionLast="47" xr6:coauthVersionMax="47" xr10:uidLastSave="{00000000-0000-0000-0000-000000000000}"/>
  <bookViews>
    <workbookView xWindow="-120" yWindow="-120" windowWidth="29040" windowHeight="15840" firstSheet="3" activeTab="5" xr2:uid="{00000000-000D-0000-FFFF-FFFF00000000}"/>
  </bookViews>
  <sheets>
    <sheet name="Quality Checker" sheetId="1" r:id="rId1"/>
    <sheet name="Summary of Costs" sheetId="2" r:id="rId2"/>
    <sheet name="Summary of Direct-Indirect Cost" sheetId="3" r:id="rId3"/>
    <sheet name="Summary of Staff Resourcing" sheetId="4" r:id="rId4"/>
    <sheet name="Summary of Organisation Costs" sheetId="5" r:id="rId5"/>
    <sheet name="Summary of Organisation Cos (2" sheetId="6" r:id="rId6"/>
    <sheet name="START - AWARD DETAILS" sheetId="7" r:id="rId7"/>
    <sheet name="1. Staff Posts and Salaries" sheetId="8" r:id="rId8"/>
    <sheet name="2. Annual Costs of Staff Posts" sheetId="9" r:id="rId9"/>
    <sheet name="3.Travel,Subsistence&amp;Conference" sheetId="10" r:id="rId10"/>
    <sheet name="4. Equipment" sheetId="11" r:id="rId11"/>
    <sheet name="5. Consumables" sheetId="12" r:id="rId12"/>
    <sheet name="6. PPIEP" sheetId="13" r:id="rId13"/>
    <sheet name="7. Dissemination" sheetId="14" r:id="rId14"/>
    <sheet name="8. Other Direct Costs " sheetId="15" r:id="rId15"/>
    <sheet name="9. INDIRECT COSTS" sheetId="16" r:id="rId16"/>
    <sheet name="NHS Support Costs" sheetId="17" state="hidden" r:id="rId17"/>
    <sheet name="NHS Excess Treatment Costs" sheetId="18" state="hidden" r:id="rId18"/>
    <sheet name="Tariff - Staff Cost" sheetId="19" state="hidden" r:id="rId19"/>
  </sheets>
  <definedNames>
    <definedName name="_xlnm._FilterDatabase" localSheetId="7" hidden="1">'1. Staff Posts and Salaries'!$C$11:$K$11</definedName>
    <definedName name="_xlnm._FilterDatabase" localSheetId="8" hidden="1">'2. Annual Costs of Staff Posts'!$C$12:$H$12</definedName>
    <definedName name="_xlnm._FilterDatabase" localSheetId="9" hidden="1">'3.Travel,Subsistence&amp;Conference'!$C$11:$G$11</definedName>
    <definedName name="_xlnm._FilterDatabase" localSheetId="10" hidden="1">'4. Equipment'!$C$11:$F$11</definedName>
    <definedName name="_xlnm._FilterDatabase" localSheetId="11" hidden="1">'5. Consumables'!$C$11:$F$11</definedName>
    <definedName name="_xlnm._FilterDatabase" localSheetId="12" hidden="1">'6. PPIEP'!$C$11:$F$11</definedName>
    <definedName name="_xlnm._FilterDatabase" localSheetId="13" hidden="1">'7. Dissemination'!$C$11:$F$11</definedName>
    <definedName name="_xlnm._FilterDatabase" localSheetId="14" hidden="1">'8. Other Direct Costs '!$C$11:$F$11</definedName>
    <definedName name="_xlnm._FilterDatabase" localSheetId="15" hidden="1">'9. INDIRECT COSTS'!$C$12:$F$12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3" roundtripDataSignature="AMtx7mg3OUMhU8BcYiWwSA0uL6vFR2SAcA=="/>
    </ext>
  </extLst>
</workbook>
</file>

<file path=xl/calcChain.xml><?xml version="1.0" encoding="utf-8"?>
<calcChain xmlns="http://schemas.openxmlformats.org/spreadsheetml/2006/main">
  <c r="O77" i="18" l="1"/>
  <c r="N77" i="18"/>
  <c r="M77" i="18"/>
  <c r="L77" i="18"/>
  <c r="K77" i="18"/>
  <c r="P77" i="18" s="1"/>
  <c r="G22" i="18" s="1"/>
  <c r="I77" i="18"/>
  <c r="O76" i="18"/>
  <c r="N76" i="18"/>
  <c r="M76" i="18"/>
  <c r="L76" i="18"/>
  <c r="K76" i="18"/>
  <c r="P76" i="18" s="1"/>
  <c r="I76" i="18"/>
  <c r="O75" i="18"/>
  <c r="N75" i="18"/>
  <c r="M75" i="18"/>
  <c r="L75" i="18"/>
  <c r="P75" i="18" s="1"/>
  <c r="G20" i="18" s="1"/>
  <c r="K75" i="18"/>
  <c r="I75" i="18"/>
  <c r="O74" i="18"/>
  <c r="N74" i="18"/>
  <c r="M74" i="18"/>
  <c r="L74" i="18"/>
  <c r="K74" i="18"/>
  <c r="P74" i="18" s="1"/>
  <c r="I74" i="18"/>
  <c r="O73" i="18"/>
  <c r="N73" i="18"/>
  <c r="M73" i="18"/>
  <c r="L73" i="18"/>
  <c r="K73" i="18"/>
  <c r="P73" i="18" s="1"/>
  <c r="G18" i="18" s="1"/>
  <c r="I73" i="18"/>
  <c r="N80" i="18" s="1"/>
  <c r="O69" i="18"/>
  <c r="N69" i="18"/>
  <c r="M69" i="18"/>
  <c r="L69" i="18"/>
  <c r="K69" i="18"/>
  <c r="P68" i="18"/>
  <c r="I68" i="18"/>
  <c r="P67" i="18"/>
  <c r="I67" i="18"/>
  <c r="P66" i="18"/>
  <c r="I66" i="18"/>
  <c r="P65" i="18"/>
  <c r="I65" i="18"/>
  <c r="P64" i="18"/>
  <c r="I64" i="18"/>
  <c r="P63" i="18"/>
  <c r="I63" i="18"/>
  <c r="P62" i="18"/>
  <c r="I62" i="18"/>
  <c r="P61" i="18"/>
  <c r="I61" i="18"/>
  <c r="P60" i="18"/>
  <c r="I60" i="18"/>
  <c r="P59" i="18"/>
  <c r="I59" i="18"/>
  <c r="P58" i="18"/>
  <c r="I58" i="18"/>
  <c r="P57" i="18"/>
  <c r="I57" i="18"/>
  <c r="P56" i="18"/>
  <c r="I56" i="18"/>
  <c r="P55" i="18"/>
  <c r="I55" i="18"/>
  <c r="P54" i="18"/>
  <c r="I54" i="18"/>
  <c r="P53" i="18"/>
  <c r="I53" i="18"/>
  <c r="P52" i="18"/>
  <c r="I52" i="18"/>
  <c r="P51" i="18"/>
  <c r="I51" i="18"/>
  <c r="P50" i="18"/>
  <c r="I50" i="18"/>
  <c r="P49" i="18"/>
  <c r="P69" i="18" s="1"/>
  <c r="I49" i="18"/>
  <c r="O45" i="18"/>
  <c r="N45" i="18"/>
  <c r="M45" i="18"/>
  <c r="L45" i="18"/>
  <c r="K45" i="18"/>
  <c r="P44" i="18"/>
  <c r="I44" i="18"/>
  <c r="P43" i="18"/>
  <c r="I43" i="18"/>
  <c r="P42" i="18"/>
  <c r="I42" i="18"/>
  <c r="P41" i="18"/>
  <c r="I41" i="18"/>
  <c r="P40" i="18"/>
  <c r="I40" i="18"/>
  <c r="P39" i="18"/>
  <c r="I39" i="18"/>
  <c r="P38" i="18"/>
  <c r="I38" i="18"/>
  <c r="P37" i="18"/>
  <c r="I37" i="18"/>
  <c r="P36" i="18"/>
  <c r="I36" i="18"/>
  <c r="P35" i="18"/>
  <c r="I35" i="18"/>
  <c r="P34" i="18"/>
  <c r="I34" i="18"/>
  <c r="P33" i="18"/>
  <c r="I33" i="18"/>
  <c r="P32" i="18"/>
  <c r="I32" i="18"/>
  <c r="P31" i="18"/>
  <c r="I31" i="18"/>
  <c r="P30" i="18"/>
  <c r="I30" i="18"/>
  <c r="P29" i="18"/>
  <c r="I29" i="18"/>
  <c r="P28" i="18"/>
  <c r="I28" i="18"/>
  <c r="P27" i="18"/>
  <c r="I27" i="18"/>
  <c r="P26" i="18"/>
  <c r="I26" i="18"/>
  <c r="P25" i="18"/>
  <c r="P45" i="18" s="1"/>
  <c r="I25" i="18"/>
  <c r="H22" i="18"/>
  <c r="H21" i="18"/>
  <c r="G21" i="18"/>
  <c r="H20" i="18"/>
  <c r="H19" i="18"/>
  <c r="G19" i="18"/>
  <c r="H18" i="18"/>
  <c r="E13" i="18"/>
  <c r="E12" i="18"/>
  <c r="E11" i="18"/>
  <c r="D7" i="18"/>
  <c r="D5" i="18"/>
  <c r="K52" i="17"/>
  <c r="N48" i="17"/>
  <c r="N52" i="17" s="1"/>
  <c r="M48" i="17"/>
  <c r="L48" i="17"/>
  <c r="K48" i="17"/>
  <c r="J48" i="17"/>
  <c r="J52" i="17" s="1"/>
  <c r="O47" i="17"/>
  <c r="H47" i="17"/>
  <c r="O46" i="17"/>
  <c r="H46" i="17"/>
  <c r="O45" i="17"/>
  <c r="H45" i="17"/>
  <c r="O44" i="17"/>
  <c r="H44" i="17"/>
  <c r="O43" i="17"/>
  <c r="H43" i="17"/>
  <c r="O42" i="17"/>
  <c r="H42" i="17"/>
  <c r="O41" i="17"/>
  <c r="H41" i="17"/>
  <c r="O40" i="17"/>
  <c r="H40" i="17"/>
  <c r="O39" i="17"/>
  <c r="H39" i="17"/>
  <c r="O38" i="17"/>
  <c r="H38" i="17"/>
  <c r="O37" i="17"/>
  <c r="H37" i="17"/>
  <c r="O36" i="17"/>
  <c r="H36" i="17"/>
  <c r="O35" i="17"/>
  <c r="O48" i="17" s="1"/>
  <c r="H35" i="17"/>
  <c r="N31" i="17"/>
  <c r="K31" i="17"/>
  <c r="J31" i="17"/>
  <c r="O30" i="17"/>
  <c r="H30" i="17"/>
  <c r="O29" i="17"/>
  <c r="H29" i="17"/>
  <c r="O28" i="17"/>
  <c r="H28" i="17"/>
  <c r="O27" i="17"/>
  <c r="H27" i="17"/>
  <c r="O26" i="17"/>
  <c r="H26" i="17"/>
  <c r="O25" i="17"/>
  <c r="H25" i="17"/>
  <c r="O24" i="17"/>
  <c r="H24" i="17"/>
  <c r="O23" i="17"/>
  <c r="H23" i="17"/>
  <c r="O22" i="17"/>
  <c r="H22" i="17"/>
  <c r="O21" i="17"/>
  <c r="H21" i="17"/>
  <c r="O20" i="17"/>
  <c r="H20" i="17"/>
  <c r="O19" i="17"/>
  <c r="H19" i="17"/>
  <c r="H18" i="17"/>
  <c r="L18" i="17" s="1"/>
  <c r="D7" i="17"/>
  <c r="D5" i="17"/>
  <c r="C58" i="16"/>
  <c r="C57" i="16"/>
  <c r="C56" i="16"/>
  <c r="C55" i="16"/>
  <c r="C54" i="16"/>
  <c r="C53" i="16"/>
  <c r="C52" i="16"/>
  <c r="C51" i="16"/>
  <c r="C50" i="16"/>
  <c r="C49" i="16"/>
  <c r="C48" i="16"/>
  <c r="C47" i="16"/>
  <c r="C46" i="16"/>
  <c r="C45" i="16"/>
  <c r="C44" i="16"/>
  <c r="C43" i="16"/>
  <c r="C42" i="16"/>
  <c r="C41" i="16"/>
  <c r="C40" i="16"/>
  <c r="W27" i="16"/>
  <c r="S27" i="16"/>
  <c r="O27" i="16"/>
  <c r="K27" i="16"/>
  <c r="G27" i="16"/>
  <c r="AA13" i="16"/>
  <c r="D7" i="16"/>
  <c r="D5" i="16"/>
  <c r="D60" i="15"/>
  <c r="D59" i="15"/>
  <c r="D58" i="15"/>
  <c r="D57" i="15"/>
  <c r="D56" i="15"/>
  <c r="D55" i="15"/>
  <c r="D54" i="15"/>
  <c r="D53" i="15"/>
  <c r="D52" i="15"/>
  <c r="D51" i="15"/>
  <c r="D50" i="15"/>
  <c r="D49" i="15"/>
  <c r="D48" i="15"/>
  <c r="D47" i="15"/>
  <c r="D46" i="15"/>
  <c r="D45" i="15"/>
  <c r="D44" i="15"/>
  <c r="D43" i="15"/>
  <c r="D42" i="15"/>
  <c r="O32" i="15"/>
  <c r="M32" i="15"/>
  <c r="K32" i="15"/>
  <c r="I32" i="15"/>
  <c r="G32" i="15"/>
  <c r="Q31" i="15"/>
  <c r="Q30" i="15"/>
  <c r="Q29" i="15"/>
  <c r="Q28" i="15"/>
  <c r="Q27" i="15"/>
  <c r="Q26" i="15"/>
  <c r="Q25" i="15"/>
  <c r="Q24" i="15"/>
  <c r="Q23" i="15"/>
  <c r="Q22" i="15"/>
  <c r="Q21" i="15"/>
  <c r="Q20" i="15"/>
  <c r="Q19" i="15"/>
  <c r="Q18" i="15"/>
  <c r="Q17" i="15"/>
  <c r="Q16" i="15"/>
  <c r="Q15" i="15"/>
  <c r="Q14" i="15"/>
  <c r="Q13" i="15"/>
  <c r="Q12" i="15"/>
  <c r="Q32" i="15" s="1"/>
  <c r="D7" i="15"/>
  <c r="D5" i="15"/>
  <c r="D60" i="14"/>
  <c r="D59" i="14"/>
  <c r="D58" i="14"/>
  <c r="D57" i="14"/>
  <c r="D56" i="14"/>
  <c r="D55" i="14"/>
  <c r="D54" i="14"/>
  <c r="D53" i="14"/>
  <c r="D52" i="14"/>
  <c r="D51" i="14"/>
  <c r="D50" i="14"/>
  <c r="D49" i="14"/>
  <c r="D48" i="14"/>
  <c r="D47" i="14"/>
  <c r="D46" i="14"/>
  <c r="D45" i="14"/>
  <c r="D44" i="14"/>
  <c r="D43" i="14"/>
  <c r="D42" i="14"/>
  <c r="O32" i="14"/>
  <c r="M32" i="14"/>
  <c r="K32" i="14"/>
  <c r="I32" i="14"/>
  <c r="G32" i="14"/>
  <c r="Q31" i="14"/>
  <c r="Q30" i="14"/>
  <c r="Q29" i="14"/>
  <c r="Q28" i="14"/>
  <c r="Q27" i="14"/>
  <c r="Q26" i="14"/>
  <c r="Q25" i="14"/>
  <c r="Q24" i="14"/>
  <c r="Q23" i="14"/>
  <c r="Q22" i="14"/>
  <c r="Q21" i="14"/>
  <c r="Q20" i="14"/>
  <c r="Q19" i="14"/>
  <c r="Q18" i="14"/>
  <c r="Q17" i="14"/>
  <c r="Q16" i="14"/>
  <c r="Q15" i="14"/>
  <c r="Q14" i="14"/>
  <c r="Q13" i="14"/>
  <c r="Q12" i="14"/>
  <c r="Q32" i="14" s="1"/>
  <c r="D7" i="14"/>
  <c r="D5" i="14"/>
  <c r="D60" i="13"/>
  <c r="D59" i="13"/>
  <c r="D58" i="13"/>
  <c r="D57" i="13"/>
  <c r="D56" i="13"/>
  <c r="D55" i="13"/>
  <c r="D54" i="13"/>
  <c r="D53" i="13"/>
  <c r="D52" i="13"/>
  <c r="D51" i="13"/>
  <c r="D50" i="13"/>
  <c r="D49" i="13"/>
  <c r="D48" i="13"/>
  <c r="D47" i="13"/>
  <c r="D46" i="13"/>
  <c r="D45" i="13"/>
  <c r="D44" i="13"/>
  <c r="D43" i="13"/>
  <c r="D42" i="13"/>
  <c r="O32" i="13"/>
  <c r="M32" i="13"/>
  <c r="K32" i="13"/>
  <c r="I32" i="13"/>
  <c r="G32" i="13"/>
  <c r="Q31" i="13"/>
  <c r="Q30" i="13"/>
  <c r="Q29" i="13"/>
  <c r="Q28" i="13"/>
  <c r="Q27" i="13"/>
  <c r="Q26" i="13"/>
  <c r="Q25" i="13"/>
  <c r="Q24" i="13"/>
  <c r="Q23" i="13"/>
  <c r="Q22" i="13"/>
  <c r="Q21" i="13"/>
  <c r="Q20" i="13"/>
  <c r="Q19" i="13"/>
  <c r="Q18" i="13"/>
  <c r="Q17" i="13"/>
  <c r="Q16" i="13"/>
  <c r="Q15" i="13"/>
  <c r="Q14" i="13"/>
  <c r="Q13" i="13"/>
  <c r="Q12" i="13"/>
  <c r="D7" i="13"/>
  <c r="D5" i="13"/>
  <c r="D60" i="12"/>
  <c r="D59" i="12"/>
  <c r="D58" i="12"/>
  <c r="D57" i="12"/>
  <c r="D56" i="12"/>
  <c r="D55" i="12"/>
  <c r="D54" i="12"/>
  <c r="D53" i="12"/>
  <c r="D52" i="12"/>
  <c r="D51" i="12"/>
  <c r="D50" i="12"/>
  <c r="D49" i="12"/>
  <c r="D48" i="12"/>
  <c r="D47" i="12"/>
  <c r="D46" i="12"/>
  <c r="D45" i="12"/>
  <c r="D44" i="12"/>
  <c r="D43" i="12"/>
  <c r="D42" i="12"/>
  <c r="O32" i="12"/>
  <c r="M32" i="12"/>
  <c r="K32" i="12"/>
  <c r="I32" i="12"/>
  <c r="G32" i="12"/>
  <c r="Q31" i="12"/>
  <c r="Q30" i="12"/>
  <c r="Q29" i="12"/>
  <c r="Q28" i="12"/>
  <c r="Q27" i="12"/>
  <c r="Q26" i="12"/>
  <c r="Q25" i="12"/>
  <c r="Q24" i="12"/>
  <c r="Q23" i="12"/>
  <c r="Q22" i="12"/>
  <c r="Q21" i="12"/>
  <c r="Q20" i="12"/>
  <c r="Q19" i="12"/>
  <c r="Q18" i="12"/>
  <c r="Q17" i="12"/>
  <c r="Q16" i="12"/>
  <c r="Q15" i="12"/>
  <c r="Q14" i="12"/>
  <c r="Q13" i="12"/>
  <c r="Q12" i="12"/>
  <c r="D7" i="12"/>
  <c r="D5" i="12"/>
  <c r="E68" i="11"/>
  <c r="E67" i="11"/>
  <c r="E66" i="11"/>
  <c r="E65" i="11"/>
  <c r="E64" i="11"/>
  <c r="E63" i="11"/>
  <c r="E62" i="11"/>
  <c r="E61" i="11"/>
  <c r="E60" i="11"/>
  <c r="E59" i="11"/>
  <c r="E58" i="11"/>
  <c r="E57" i="11"/>
  <c r="E56" i="11"/>
  <c r="E55" i="11"/>
  <c r="E54" i="11"/>
  <c r="E53" i="11"/>
  <c r="E52" i="11"/>
  <c r="E51" i="11"/>
  <c r="E50" i="11"/>
  <c r="B50" i="11"/>
  <c r="B51" i="11" s="1"/>
  <c r="B52" i="11" s="1"/>
  <c r="B53" i="11" s="1"/>
  <c r="B54" i="11" s="1"/>
  <c r="B55" i="11" s="1"/>
  <c r="B56" i="11" s="1"/>
  <c r="B57" i="11" s="1"/>
  <c r="B58" i="11" s="1"/>
  <c r="B59" i="11" s="1"/>
  <c r="B60" i="11" s="1"/>
  <c r="B61" i="11" s="1"/>
  <c r="B62" i="11" s="1"/>
  <c r="B63" i="11" s="1"/>
  <c r="B64" i="11" s="1"/>
  <c r="B65" i="11" s="1"/>
  <c r="B66" i="11" s="1"/>
  <c r="B67" i="11" s="1"/>
  <c r="B68" i="11" s="1"/>
  <c r="O32" i="11"/>
  <c r="M32" i="11"/>
  <c r="K32" i="11"/>
  <c r="I32" i="11"/>
  <c r="G32" i="11"/>
  <c r="Q31" i="11"/>
  <c r="Q30" i="11"/>
  <c r="Q29" i="11"/>
  <c r="Q28" i="11"/>
  <c r="Q27" i="11"/>
  <c r="Q26" i="11"/>
  <c r="Q25" i="11"/>
  <c r="Q24" i="11"/>
  <c r="Q23" i="11"/>
  <c r="Q22" i="11"/>
  <c r="Q21" i="11"/>
  <c r="Q20" i="11"/>
  <c r="Q19" i="11"/>
  <c r="Q18" i="11"/>
  <c r="Q17" i="11"/>
  <c r="Q16" i="11"/>
  <c r="Q15" i="11"/>
  <c r="Q14" i="11"/>
  <c r="Q13" i="11"/>
  <c r="Q12" i="11"/>
  <c r="Q32" i="11" s="1"/>
  <c r="D7" i="11"/>
  <c r="D5" i="11"/>
  <c r="D60" i="10"/>
  <c r="D59" i="10"/>
  <c r="D58" i="10"/>
  <c r="D57" i="10"/>
  <c r="D56" i="10"/>
  <c r="D55" i="10"/>
  <c r="D54" i="10"/>
  <c r="B54" i="10"/>
  <c r="B55" i="10" s="1"/>
  <c r="B56" i="10" s="1"/>
  <c r="B57" i="10" s="1"/>
  <c r="B58" i="10" s="1"/>
  <c r="B59" i="10" s="1"/>
  <c r="B60" i="10" s="1"/>
  <c r="D53" i="10"/>
  <c r="D52" i="10"/>
  <c r="D51" i="10"/>
  <c r="D50" i="10"/>
  <c r="D49" i="10"/>
  <c r="D48" i="10"/>
  <c r="D47" i="10"/>
  <c r="D46" i="10"/>
  <c r="B46" i="10"/>
  <c r="B47" i="10" s="1"/>
  <c r="B48" i="10" s="1"/>
  <c r="B49" i="10" s="1"/>
  <c r="B50" i="10" s="1"/>
  <c r="B51" i="10" s="1"/>
  <c r="B52" i="10" s="1"/>
  <c r="B53" i="10" s="1"/>
  <c r="D45" i="10"/>
  <c r="D44" i="10"/>
  <c r="B44" i="10"/>
  <c r="B45" i="10" s="1"/>
  <c r="D43" i="10"/>
  <c r="D42" i="10"/>
  <c r="B42" i="10"/>
  <c r="B43" i="10" s="1"/>
  <c r="P32" i="10"/>
  <c r="N32" i="10"/>
  <c r="L32" i="10"/>
  <c r="J32" i="10"/>
  <c r="H32" i="10"/>
  <c r="Q31" i="10"/>
  <c r="Q30" i="10"/>
  <c r="Q29" i="10"/>
  <c r="Q28" i="10"/>
  <c r="Q27" i="10"/>
  <c r="Q26" i="10"/>
  <c r="Q25" i="10"/>
  <c r="Q24" i="10"/>
  <c r="Q23" i="10"/>
  <c r="Q22" i="10"/>
  <c r="Q21" i="10"/>
  <c r="Q20" i="10"/>
  <c r="Q19" i="10"/>
  <c r="Q18" i="10"/>
  <c r="Q17" i="10"/>
  <c r="Q16" i="10"/>
  <c r="Q15" i="10"/>
  <c r="Q14" i="10"/>
  <c r="Q13" i="10"/>
  <c r="R12" i="10"/>
  <c r="D7" i="10"/>
  <c r="D5" i="10"/>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AE62" i="9"/>
  <c r="AG62" i="9" s="1"/>
  <c r="Z62" i="9"/>
  <c r="U62" i="9"/>
  <c r="P62" i="9"/>
  <c r="K62" i="9"/>
  <c r="H62" i="9"/>
  <c r="G62" i="9"/>
  <c r="F62" i="9"/>
  <c r="D62" i="9"/>
  <c r="C62" i="9"/>
  <c r="AE61" i="9"/>
  <c r="Z61" i="9"/>
  <c r="AG61" i="9" s="1"/>
  <c r="U61" i="9"/>
  <c r="P61" i="9"/>
  <c r="L61" i="9"/>
  <c r="K61" i="9"/>
  <c r="H61" i="9"/>
  <c r="G61" i="9"/>
  <c r="F61" i="9"/>
  <c r="D61" i="9"/>
  <c r="C61" i="9"/>
  <c r="AE60" i="9"/>
  <c r="AG60" i="9" s="1"/>
  <c r="Z60" i="9"/>
  <c r="U60" i="9"/>
  <c r="Q60" i="9"/>
  <c r="P60" i="9"/>
  <c r="K60" i="9"/>
  <c r="H60" i="9"/>
  <c r="G60" i="9"/>
  <c r="F60" i="9"/>
  <c r="D60" i="9"/>
  <c r="C60" i="9"/>
  <c r="AF59" i="9"/>
  <c r="AE59" i="9"/>
  <c r="Z59" i="9"/>
  <c r="AG59" i="9" s="1"/>
  <c r="U59" i="9"/>
  <c r="P59" i="9"/>
  <c r="K59" i="9"/>
  <c r="H59" i="9"/>
  <c r="G59" i="9"/>
  <c r="F59" i="9"/>
  <c r="D59" i="9"/>
  <c r="C59" i="9"/>
  <c r="AE58" i="9"/>
  <c r="AG58" i="9" s="1"/>
  <c r="Z58" i="9"/>
  <c r="U58" i="9"/>
  <c r="P58" i="9"/>
  <c r="K58" i="9"/>
  <c r="H58" i="9"/>
  <c r="G58" i="9"/>
  <c r="F58" i="9"/>
  <c r="D58" i="9"/>
  <c r="C58" i="9"/>
  <c r="AE57" i="9"/>
  <c r="Z57" i="9"/>
  <c r="AG57" i="9" s="1"/>
  <c r="U57" i="9"/>
  <c r="P57" i="9"/>
  <c r="L57" i="9"/>
  <c r="K57" i="9"/>
  <c r="H57" i="9"/>
  <c r="G57" i="9"/>
  <c r="F57" i="9"/>
  <c r="D57" i="9"/>
  <c r="C57" i="9"/>
  <c r="AE56" i="9"/>
  <c r="AG56" i="9" s="1"/>
  <c r="Z56" i="9"/>
  <c r="U56" i="9"/>
  <c r="Q56" i="9"/>
  <c r="P56" i="9"/>
  <c r="K56" i="9"/>
  <c r="H56" i="9"/>
  <c r="G56" i="9"/>
  <c r="F56" i="9"/>
  <c r="D56" i="9"/>
  <c r="C56" i="9"/>
  <c r="AE55" i="9"/>
  <c r="Z55" i="9"/>
  <c r="AG55" i="9" s="1"/>
  <c r="U55" i="9"/>
  <c r="P55" i="9"/>
  <c r="K55" i="9"/>
  <c r="H55" i="9"/>
  <c r="G55" i="9"/>
  <c r="F55" i="9"/>
  <c r="D55" i="9"/>
  <c r="C55" i="9"/>
  <c r="AE54" i="9"/>
  <c r="AG54" i="9" s="1"/>
  <c r="Z54" i="9"/>
  <c r="U54" i="9"/>
  <c r="P54" i="9"/>
  <c r="K54" i="9"/>
  <c r="H54" i="9"/>
  <c r="G54" i="9"/>
  <c r="F54" i="9"/>
  <c r="D54" i="9"/>
  <c r="C54" i="9"/>
  <c r="AE53" i="9"/>
  <c r="Z53" i="9"/>
  <c r="AG53" i="9" s="1"/>
  <c r="U53" i="9"/>
  <c r="P53" i="9"/>
  <c r="L53" i="9"/>
  <c r="K53" i="9"/>
  <c r="H53" i="9"/>
  <c r="G53" i="9"/>
  <c r="F53" i="9"/>
  <c r="D53" i="9"/>
  <c r="C53" i="9"/>
  <c r="AE52" i="9"/>
  <c r="AG52" i="9" s="1"/>
  <c r="Z52" i="9"/>
  <c r="U52" i="9"/>
  <c r="Q52" i="9"/>
  <c r="P52" i="9"/>
  <c r="K52" i="9"/>
  <c r="H52" i="9"/>
  <c r="G52" i="9"/>
  <c r="F52" i="9"/>
  <c r="D52" i="9"/>
  <c r="C52" i="9"/>
  <c r="AF51" i="9"/>
  <c r="AE51" i="9"/>
  <c r="Z51" i="9"/>
  <c r="AG51" i="9" s="1"/>
  <c r="U51" i="9"/>
  <c r="P51" i="9"/>
  <c r="K51" i="9"/>
  <c r="H51" i="9"/>
  <c r="G51" i="9"/>
  <c r="F51" i="9"/>
  <c r="D51" i="9"/>
  <c r="C51" i="9"/>
  <c r="AE50" i="9"/>
  <c r="AG50" i="9" s="1"/>
  <c r="Z50" i="9"/>
  <c r="U50" i="9"/>
  <c r="P50" i="9"/>
  <c r="K50" i="9"/>
  <c r="H50" i="9"/>
  <c r="G50" i="9"/>
  <c r="F50" i="9"/>
  <c r="D50" i="9"/>
  <c r="C50" i="9"/>
  <c r="AE49" i="9"/>
  <c r="Z49" i="9"/>
  <c r="AG49" i="9" s="1"/>
  <c r="U49" i="9"/>
  <c r="P49" i="9"/>
  <c r="L49" i="9"/>
  <c r="K49" i="9"/>
  <c r="H49" i="9"/>
  <c r="G49" i="9"/>
  <c r="F49" i="9"/>
  <c r="D49" i="9"/>
  <c r="C49" i="9"/>
  <c r="AE48" i="9"/>
  <c r="AG48" i="9" s="1"/>
  <c r="Z48" i="9"/>
  <c r="U48" i="9"/>
  <c r="Q48" i="9"/>
  <c r="P48" i="9"/>
  <c r="K48" i="9"/>
  <c r="H48" i="9"/>
  <c r="G48" i="9"/>
  <c r="F48" i="9"/>
  <c r="D48" i="9"/>
  <c r="C48" i="9"/>
  <c r="AE47" i="9"/>
  <c r="Z47" i="9"/>
  <c r="AG47" i="9" s="1"/>
  <c r="U47" i="9"/>
  <c r="P47" i="9"/>
  <c r="K47" i="9"/>
  <c r="H47" i="9"/>
  <c r="G47" i="9"/>
  <c r="F47" i="9"/>
  <c r="D47" i="9"/>
  <c r="C47" i="9"/>
  <c r="AE46" i="9"/>
  <c r="AG46" i="9" s="1"/>
  <c r="Z46" i="9"/>
  <c r="U46" i="9"/>
  <c r="P46" i="9"/>
  <c r="K46" i="9"/>
  <c r="H46" i="9"/>
  <c r="G46" i="9"/>
  <c r="F46" i="9"/>
  <c r="D46" i="9"/>
  <c r="C46" i="9"/>
  <c r="AE45" i="9"/>
  <c r="Z45" i="9"/>
  <c r="AG45" i="9" s="1"/>
  <c r="U45" i="9"/>
  <c r="P45" i="9"/>
  <c r="L45" i="9"/>
  <c r="K45" i="9"/>
  <c r="H45" i="9"/>
  <c r="G45" i="9"/>
  <c r="F45" i="9"/>
  <c r="D45" i="9"/>
  <c r="C45" i="9"/>
  <c r="AE44" i="9"/>
  <c r="AG44" i="9" s="1"/>
  <c r="Z44" i="9"/>
  <c r="U44" i="9"/>
  <c r="Q44" i="9"/>
  <c r="P44" i="9"/>
  <c r="K44" i="9"/>
  <c r="H44" i="9"/>
  <c r="G44" i="9"/>
  <c r="F44" i="9"/>
  <c r="D44" i="9"/>
  <c r="C44" i="9"/>
  <c r="AF43" i="9"/>
  <c r="AE43" i="9"/>
  <c r="Z43" i="9"/>
  <c r="AG43" i="9" s="1"/>
  <c r="U43" i="9"/>
  <c r="P43" i="9"/>
  <c r="K43" i="9"/>
  <c r="H43" i="9"/>
  <c r="G43" i="9"/>
  <c r="F43" i="9"/>
  <c r="D43" i="9"/>
  <c r="C43" i="9"/>
  <c r="AE42" i="9"/>
  <c r="AG42" i="9" s="1"/>
  <c r="Z42" i="9"/>
  <c r="U42" i="9"/>
  <c r="P42" i="9"/>
  <c r="K42" i="9"/>
  <c r="H42" i="9"/>
  <c r="G42" i="9"/>
  <c r="F42" i="9"/>
  <c r="D42" i="9"/>
  <c r="C42" i="9"/>
  <c r="AE41" i="9"/>
  <c r="Z41" i="9"/>
  <c r="AG41" i="9" s="1"/>
  <c r="U41" i="9"/>
  <c r="P41" i="9"/>
  <c r="L41" i="9"/>
  <c r="K41" i="9"/>
  <c r="H41" i="9"/>
  <c r="G41" i="9"/>
  <c r="F41" i="9"/>
  <c r="D41" i="9"/>
  <c r="C41" i="9"/>
  <c r="AE40" i="9"/>
  <c r="AG40" i="9" s="1"/>
  <c r="Z40" i="9"/>
  <c r="U40" i="9"/>
  <c r="Q40" i="9"/>
  <c r="P40" i="9"/>
  <c r="K40" i="9"/>
  <c r="H40" i="9"/>
  <c r="G40" i="9"/>
  <c r="F40" i="9"/>
  <c r="D40" i="9"/>
  <c r="C40" i="9"/>
  <c r="AE39" i="9"/>
  <c r="Z39" i="9"/>
  <c r="AG39" i="9" s="1"/>
  <c r="U39" i="9"/>
  <c r="P39" i="9"/>
  <c r="K39" i="9"/>
  <c r="H39" i="9"/>
  <c r="G39" i="9"/>
  <c r="F39" i="9"/>
  <c r="D39" i="9"/>
  <c r="C39" i="9"/>
  <c r="AE38" i="9"/>
  <c r="AG38" i="9" s="1"/>
  <c r="Z38" i="9"/>
  <c r="U38" i="9"/>
  <c r="P38" i="9"/>
  <c r="K38" i="9"/>
  <c r="H38" i="9"/>
  <c r="G38" i="9"/>
  <c r="F38" i="9"/>
  <c r="D38" i="9"/>
  <c r="C38" i="9"/>
  <c r="AE37" i="9"/>
  <c r="Z37" i="9"/>
  <c r="AG37" i="9" s="1"/>
  <c r="U37" i="9"/>
  <c r="P37" i="9"/>
  <c r="L37" i="9"/>
  <c r="K37" i="9"/>
  <c r="H37" i="9"/>
  <c r="G37" i="9"/>
  <c r="F37" i="9"/>
  <c r="D37" i="9"/>
  <c r="C37" i="9"/>
  <c r="AE36" i="9"/>
  <c r="AG36" i="9" s="1"/>
  <c r="Z36" i="9"/>
  <c r="U36" i="9"/>
  <c r="Q36" i="9"/>
  <c r="P36" i="9"/>
  <c r="K36" i="9"/>
  <c r="H36" i="9"/>
  <c r="G36" i="9"/>
  <c r="F36" i="9"/>
  <c r="D36" i="9"/>
  <c r="C36" i="9"/>
  <c r="AF35" i="9"/>
  <c r="AE35" i="9"/>
  <c r="Z35" i="9"/>
  <c r="AG35" i="9" s="1"/>
  <c r="U35" i="9"/>
  <c r="P35" i="9"/>
  <c r="K35" i="9"/>
  <c r="H35" i="9"/>
  <c r="G35" i="9"/>
  <c r="F35" i="9"/>
  <c r="D35" i="9"/>
  <c r="C35" i="9"/>
  <c r="AE34" i="9"/>
  <c r="AG34" i="9" s="1"/>
  <c r="Z34" i="9"/>
  <c r="U34" i="9"/>
  <c r="P34" i="9"/>
  <c r="K34" i="9"/>
  <c r="H34" i="9"/>
  <c r="G34" i="9"/>
  <c r="F34" i="9"/>
  <c r="D34" i="9"/>
  <c r="C34" i="9"/>
  <c r="AE33" i="9"/>
  <c r="Z33" i="9"/>
  <c r="AG33" i="9" s="1"/>
  <c r="U33" i="9"/>
  <c r="P33" i="9"/>
  <c r="L33" i="9"/>
  <c r="K33" i="9"/>
  <c r="H33" i="9"/>
  <c r="G33" i="9"/>
  <c r="F33" i="9"/>
  <c r="D33" i="9"/>
  <c r="C33" i="9"/>
  <c r="AE32" i="9"/>
  <c r="AG32" i="9" s="1"/>
  <c r="Z32" i="9"/>
  <c r="U32" i="9"/>
  <c r="P32" i="9"/>
  <c r="K32" i="9"/>
  <c r="H32" i="9"/>
  <c r="G32" i="9"/>
  <c r="F32" i="9"/>
  <c r="D32" i="9"/>
  <c r="C32" i="9"/>
  <c r="AF31" i="9"/>
  <c r="AE31" i="9"/>
  <c r="Z31" i="9"/>
  <c r="AG31" i="9" s="1"/>
  <c r="U31" i="9"/>
  <c r="P31" i="9"/>
  <c r="K31" i="9"/>
  <c r="H31" i="9"/>
  <c r="G31" i="9"/>
  <c r="F31" i="9"/>
  <c r="D31" i="9"/>
  <c r="C31" i="9"/>
  <c r="AE30" i="9"/>
  <c r="AG30" i="9" s="1"/>
  <c r="Z30" i="9"/>
  <c r="U30" i="9"/>
  <c r="P30" i="9"/>
  <c r="K30" i="9"/>
  <c r="H30" i="9"/>
  <c r="G30" i="9"/>
  <c r="F30" i="9"/>
  <c r="D30" i="9"/>
  <c r="C30" i="9"/>
  <c r="AE29" i="9"/>
  <c r="Z29" i="9"/>
  <c r="AG29" i="9" s="1"/>
  <c r="U29" i="9"/>
  <c r="P29" i="9"/>
  <c r="L29" i="9"/>
  <c r="K29" i="9"/>
  <c r="H29" i="9"/>
  <c r="G29" i="9"/>
  <c r="F29" i="9"/>
  <c r="D29" i="9"/>
  <c r="C29" i="9"/>
  <c r="AE28" i="9"/>
  <c r="AG28" i="9" s="1"/>
  <c r="Z28" i="9"/>
  <c r="U28" i="9"/>
  <c r="P28" i="9"/>
  <c r="K28" i="9"/>
  <c r="H28" i="9"/>
  <c r="G28" i="9"/>
  <c r="F28" i="9"/>
  <c r="D28" i="9"/>
  <c r="C28" i="9"/>
  <c r="AF27" i="9"/>
  <c r="AE27" i="9"/>
  <c r="Z27" i="9"/>
  <c r="AG27" i="9" s="1"/>
  <c r="U27" i="9"/>
  <c r="P27" i="9"/>
  <c r="K27" i="9"/>
  <c r="H27" i="9"/>
  <c r="G27" i="9"/>
  <c r="F27" i="9"/>
  <c r="D27" i="9"/>
  <c r="C27" i="9"/>
  <c r="AE26" i="9"/>
  <c r="AG26" i="9" s="1"/>
  <c r="Z26" i="9"/>
  <c r="U26" i="9"/>
  <c r="P26" i="9"/>
  <c r="K26" i="9"/>
  <c r="H26" i="9"/>
  <c r="G26" i="9"/>
  <c r="F26" i="9"/>
  <c r="D26" i="9"/>
  <c r="C26" i="9"/>
  <c r="AE25" i="9"/>
  <c r="Z25" i="9"/>
  <c r="AG25" i="9" s="1"/>
  <c r="U25" i="9"/>
  <c r="P25" i="9"/>
  <c r="L25" i="9"/>
  <c r="K25" i="9"/>
  <c r="H25" i="9"/>
  <c r="G25" i="9"/>
  <c r="F25" i="9"/>
  <c r="D25" i="9"/>
  <c r="C25" i="9"/>
  <c r="AE24" i="9"/>
  <c r="AG24" i="9" s="1"/>
  <c r="Z24" i="9"/>
  <c r="U24" i="9"/>
  <c r="P24" i="9"/>
  <c r="K24" i="9"/>
  <c r="H24" i="9"/>
  <c r="G24" i="9"/>
  <c r="F24" i="9"/>
  <c r="D24" i="9"/>
  <c r="C24" i="9"/>
  <c r="AF23" i="9"/>
  <c r="AE23" i="9"/>
  <c r="Z23" i="9"/>
  <c r="AG23" i="9" s="1"/>
  <c r="U23" i="9"/>
  <c r="P23" i="9"/>
  <c r="K23" i="9"/>
  <c r="H23" i="9"/>
  <c r="G23" i="9"/>
  <c r="F23" i="9"/>
  <c r="D23" i="9"/>
  <c r="C23" i="9"/>
  <c r="AE22" i="9"/>
  <c r="AG22" i="9" s="1"/>
  <c r="Z22" i="9"/>
  <c r="U22" i="9"/>
  <c r="P22" i="9"/>
  <c r="K22" i="9"/>
  <c r="H22" i="9"/>
  <c r="G22" i="9"/>
  <c r="F22" i="9"/>
  <c r="D22" i="9"/>
  <c r="C22" i="9"/>
  <c r="AE21" i="9"/>
  <c r="Z21" i="9"/>
  <c r="AG21" i="9" s="1"/>
  <c r="U21" i="9"/>
  <c r="P21" i="9"/>
  <c r="L21" i="9"/>
  <c r="K21" i="9"/>
  <c r="H21" i="9"/>
  <c r="G21" i="9"/>
  <c r="F21" i="9"/>
  <c r="D21" i="9"/>
  <c r="C21" i="9"/>
  <c r="AE20" i="9"/>
  <c r="AG20" i="9" s="1"/>
  <c r="Z20" i="9"/>
  <c r="U20" i="9"/>
  <c r="Q20" i="9"/>
  <c r="P20" i="9"/>
  <c r="K20" i="9"/>
  <c r="H20" i="9"/>
  <c r="G20" i="9"/>
  <c r="F20" i="9"/>
  <c r="D20" i="9"/>
  <c r="C20" i="9"/>
  <c r="AF19" i="9"/>
  <c r="AE19" i="9"/>
  <c r="Z19" i="9"/>
  <c r="AG19" i="9" s="1"/>
  <c r="U19" i="9"/>
  <c r="P19" i="9"/>
  <c r="K19" i="9"/>
  <c r="H19" i="9"/>
  <c r="G19" i="9"/>
  <c r="F19" i="9"/>
  <c r="D19" i="9"/>
  <c r="C19" i="9"/>
  <c r="AE18" i="9"/>
  <c r="AG18" i="9" s="1"/>
  <c r="Z18" i="9"/>
  <c r="U18" i="9"/>
  <c r="P18" i="9"/>
  <c r="K18" i="9"/>
  <c r="H18" i="9"/>
  <c r="G18" i="9"/>
  <c r="F18" i="9"/>
  <c r="D18" i="9"/>
  <c r="C18" i="9"/>
  <c r="AE17" i="9"/>
  <c r="Z17" i="9"/>
  <c r="AG17" i="9" s="1"/>
  <c r="U17" i="9"/>
  <c r="P17" i="9"/>
  <c r="K17" i="9"/>
  <c r="H17" i="9"/>
  <c r="G17" i="9"/>
  <c r="F17" i="9"/>
  <c r="D17" i="9"/>
  <c r="C17" i="9"/>
  <c r="AE16" i="9"/>
  <c r="AG16" i="9" s="1"/>
  <c r="Z16" i="9"/>
  <c r="U16" i="9"/>
  <c r="P16" i="9"/>
  <c r="K16" i="9"/>
  <c r="H16" i="9"/>
  <c r="G16" i="9"/>
  <c r="F16" i="9"/>
  <c r="D16" i="9"/>
  <c r="C16" i="9"/>
  <c r="AE15" i="9"/>
  <c r="Z15" i="9"/>
  <c r="AG15" i="9" s="1"/>
  <c r="U15" i="9"/>
  <c r="P15" i="9"/>
  <c r="K15" i="9"/>
  <c r="H15" i="9"/>
  <c r="G15" i="9"/>
  <c r="F15" i="9"/>
  <c r="D15" i="9"/>
  <c r="C15" i="9"/>
  <c r="AE14" i="9"/>
  <c r="Z14" i="9"/>
  <c r="U14" i="9"/>
  <c r="P14" i="9"/>
  <c r="K14" i="9"/>
  <c r="H14" i="9"/>
  <c r="G14" i="9"/>
  <c r="F14" i="9"/>
  <c r="D14" i="9"/>
  <c r="C14" i="9"/>
  <c r="AE13" i="9"/>
  <c r="Z13" i="9"/>
  <c r="Z63" i="9" s="1"/>
  <c r="U13" i="9"/>
  <c r="U63" i="9" s="1"/>
  <c r="P13" i="9"/>
  <c r="P63" i="9" s="1"/>
  <c r="K13" i="9"/>
  <c r="H13" i="9"/>
  <c r="G13" i="9"/>
  <c r="F13" i="9"/>
  <c r="D13" i="9"/>
  <c r="C13" i="9"/>
  <c r="D7" i="9"/>
  <c r="D5" i="9"/>
  <c r="E86" i="8"/>
  <c r="E85" i="8"/>
  <c r="E84" i="8"/>
  <c r="E83" i="8"/>
  <c r="E82" i="8"/>
  <c r="E81" i="8"/>
  <c r="E80" i="8"/>
  <c r="E79" i="8"/>
  <c r="E78" i="8"/>
  <c r="E77" i="8"/>
  <c r="E76" i="8"/>
  <c r="E75" i="8"/>
  <c r="E74" i="8"/>
  <c r="E73" i="8"/>
  <c r="E72" i="8"/>
  <c r="E71" i="8"/>
  <c r="E70" i="8"/>
  <c r="E69" i="8"/>
  <c r="E68" i="8"/>
  <c r="J61" i="8"/>
  <c r="J60" i="8"/>
  <c r="AF61" i="9" s="1"/>
  <c r="J59" i="8"/>
  <c r="J58" i="8"/>
  <c r="V59" i="9" s="1"/>
  <c r="J57" i="8"/>
  <c r="AA58" i="9" s="1"/>
  <c r="J56" i="8"/>
  <c r="J55" i="8"/>
  <c r="J54" i="8"/>
  <c r="J53" i="8"/>
  <c r="J52" i="8"/>
  <c r="AF53" i="9" s="1"/>
  <c r="J51" i="8"/>
  <c r="J50" i="8"/>
  <c r="V51" i="9" s="1"/>
  <c r="J49" i="8"/>
  <c r="AA50" i="9" s="1"/>
  <c r="J48" i="8"/>
  <c r="J47" i="8"/>
  <c r="J46" i="8"/>
  <c r="AF47" i="9" s="1"/>
  <c r="J45" i="8"/>
  <c r="J44" i="8"/>
  <c r="AF45" i="9" s="1"/>
  <c r="J43" i="8"/>
  <c r="J42" i="8"/>
  <c r="V43" i="9" s="1"/>
  <c r="J41" i="8"/>
  <c r="AA42" i="9" s="1"/>
  <c r="J40" i="8"/>
  <c r="J39" i="8"/>
  <c r="J38" i="8"/>
  <c r="J37" i="8"/>
  <c r="J36" i="8"/>
  <c r="J35" i="8"/>
  <c r="J34" i="8"/>
  <c r="V35" i="9" s="1"/>
  <c r="J33" i="8"/>
  <c r="J32" i="8"/>
  <c r="J31" i="8"/>
  <c r="Q32" i="9" s="1"/>
  <c r="J30" i="8"/>
  <c r="V31" i="9" s="1"/>
  <c r="J29" i="8"/>
  <c r="J28" i="8"/>
  <c r="J27" i="8"/>
  <c r="J26" i="8"/>
  <c r="V27" i="9" s="1"/>
  <c r="J25" i="8"/>
  <c r="J24" i="8"/>
  <c r="J23" i="8"/>
  <c r="J22" i="8"/>
  <c r="V23" i="9" s="1"/>
  <c r="J21" i="8"/>
  <c r="J20" i="8"/>
  <c r="J19" i="8"/>
  <c r="J18" i="8"/>
  <c r="V19" i="9" s="1"/>
  <c r="J17" i="8"/>
  <c r="J16" i="8"/>
  <c r="J15" i="8"/>
  <c r="J14" i="8"/>
  <c r="P13" i="8"/>
  <c r="P14" i="8" s="1"/>
  <c r="J13" i="8"/>
  <c r="P12" i="8"/>
  <c r="N12" i="8"/>
  <c r="N13" i="8" s="1"/>
  <c r="N14" i="8" s="1"/>
  <c r="N15" i="8" s="1"/>
  <c r="N16" i="8" s="1"/>
  <c r="N17" i="8" s="1"/>
  <c r="N18" i="8" s="1"/>
  <c r="N19" i="8" s="1"/>
  <c r="N20" i="8" s="1"/>
  <c r="N21" i="8" s="1"/>
  <c r="N22" i="8" s="1"/>
  <c r="N23" i="8" s="1"/>
  <c r="N24" i="8" s="1"/>
  <c r="N25" i="8" s="1"/>
  <c r="N26" i="8" s="1"/>
  <c r="N27" i="8" s="1"/>
  <c r="N28" i="8" s="1"/>
  <c r="N29" i="8" s="1"/>
  <c r="N30" i="8" s="1"/>
  <c r="N31" i="8" s="1"/>
  <c r="N32" i="8" s="1"/>
  <c r="N33" i="8" s="1"/>
  <c r="N34" i="8" s="1"/>
  <c r="N35" i="8" s="1"/>
  <c r="N36" i="8" s="1"/>
  <c r="N37" i="8" s="1"/>
  <c r="N38" i="8" s="1"/>
  <c r="N39" i="8" s="1"/>
  <c r="N40" i="8" s="1"/>
  <c r="N41" i="8" s="1"/>
  <c r="N42" i="8" s="1"/>
  <c r="N43" i="8" s="1"/>
  <c r="N44" i="8" s="1"/>
  <c r="N45" i="8" s="1"/>
  <c r="N46" i="8" s="1"/>
  <c r="N47" i="8" s="1"/>
  <c r="N48" i="8" s="1"/>
  <c r="N49" i="8" s="1"/>
  <c r="N50" i="8" s="1"/>
  <c r="N51" i="8" s="1"/>
  <c r="N52" i="8" s="1"/>
  <c r="N53" i="8" s="1"/>
  <c r="N54" i="8" s="1"/>
  <c r="N55" i="8" s="1"/>
  <c r="N56" i="8" s="1"/>
  <c r="N57" i="8" s="1"/>
  <c r="N58" i="8" s="1"/>
  <c r="N59" i="8" s="1"/>
  <c r="N60" i="8" s="1"/>
  <c r="N61" i="8" s="1"/>
  <c r="J12" i="8"/>
  <c r="D7" i="8"/>
  <c r="D5" i="8"/>
  <c r="I22" i="7"/>
  <c r="I23" i="7" s="1"/>
  <c r="I24" i="7" s="1"/>
  <c r="I25" i="7" s="1"/>
  <c r="I26" i="7" s="1"/>
  <c r="I27" i="7" s="1"/>
  <c r="I28" i="7" s="1"/>
  <c r="I29" i="7" s="1"/>
  <c r="I30" i="7" s="1"/>
  <c r="I31" i="7" s="1"/>
  <c r="I32" i="7" s="1"/>
  <c r="I33" i="7" s="1"/>
  <c r="I34" i="7" s="1"/>
  <c r="I35" i="7" s="1"/>
  <c r="I36" i="7" s="1"/>
  <c r="I37" i="7" s="1"/>
  <c r="I38" i="7" s="1"/>
  <c r="I39" i="7" s="1"/>
  <c r="I40" i="7" s="1"/>
  <c r="I21" i="7"/>
  <c r="C21" i="7"/>
  <c r="P89" i="6"/>
  <c r="N89" i="6"/>
  <c r="L89" i="6"/>
  <c r="F89" i="6"/>
  <c r="D89" i="6"/>
  <c r="P88" i="6"/>
  <c r="N88" i="6"/>
  <c r="L88" i="6"/>
  <c r="H88" i="6"/>
  <c r="P87" i="6"/>
  <c r="N87" i="6"/>
  <c r="L87" i="6"/>
  <c r="F87" i="6"/>
  <c r="D87" i="6"/>
  <c r="P86" i="6"/>
  <c r="N86" i="6"/>
  <c r="L86" i="6"/>
  <c r="H86" i="6"/>
  <c r="P85" i="6"/>
  <c r="N85" i="6"/>
  <c r="L85" i="6"/>
  <c r="F85" i="6"/>
  <c r="D85" i="6"/>
  <c r="P84" i="6"/>
  <c r="N84" i="6"/>
  <c r="L84" i="6"/>
  <c r="H84" i="6"/>
  <c r="P83" i="6"/>
  <c r="N83" i="6"/>
  <c r="L83" i="6"/>
  <c r="F83" i="6"/>
  <c r="D83" i="6"/>
  <c r="C79" i="6"/>
  <c r="B90" i="6" s="1"/>
  <c r="K77" i="6"/>
  <c r="M89" i="6" s="1"/>
  <c r="C77" i="6"/>
  <c r="H89" i="6" s="1"/>
  <c r="M73" i="6"/>
  <c r="O72" i="6"/>
  <c r="M72" i="6"/>
  <c r="M71" i="6"/>
  <c r="O70" i="6"/>
  <c r="M70" i="6"/>
  <c r="G70" i="6"/>
  <c r="N69" i="6"/>
  <c r="M69" i="6"/>
  <c r="G69" i="6"/>
  <c r="O68" i="6"/>
  <c r="N68" i="6"/>
  <c r="M68" i="6"/>
  <c r="O67" i="6"/>
  <c r="N67" i="6"/>
  <c r="D67" i="6"/>
  <c r="K61" i="6"/>
  <c r="C61" i="6"/>
  <c r="A61" i="6"/>
  <c r="A77" i="6" s="1"/>
  <c r="P57" i="6"/>
  <c r="N57" i="6"/>
  <c r="M57" i="6"/>
  <c r="L57" i="6"/>
  <c r="Q57" i="6" s="1"/>
  <c r="H57" i="6"/>
  <c r="G57" i="6"/>
  <c r="D57" i="6"/>
  <c r="P56" i="6"/>
  <c r="N56" i="6"/>
  <c r="M56" i="6"/>
  <c r="L56" i="6"/>
  <c r="H56" i="6"/>
  <c r="F56" i="6"/>
  <c r="D56" i="6"/>
  <c r="P55" i="6"/>
  <c r="N55" i="6"/>
  <c r="M55" i="6"/>
  <c r="L55" i="6"/>
  <c r="G55" i="6"/>
  <c r="F55" i="6"/>
  <c r="D55" i="6"/>
  <c r="P54" i="6"/>
  <c r="N54" i="6"/>
  <c r="M54" i="6"/>
  <c r="L54" i="6"/>
  <c r="H54" i="6"/>
  <c r="G54" i="6"/>
  <c r="F54" i="6"/>
  <c r="P53" i="6"/>
  <c r="N53" i="6"/>
  <c r="M53" i="6"/>
  <c r="L53" i="6"/>
  <c r="H53" i="6"/>
  <c r="G53" i="6"/>
  <c r="D53" i="6"/>
  <c r="P52" i="6"/>
  <c r="N52" i="6"/>
  <c r="M52" i="6"/>
  <c r="L52" i="6"/>
  <c r="H52" i="6"/>
  <c r="F52" i="6"/>
  <c r="D52" i="6"/>
  <c r="P51" i="6"/>
  <c r="N51" i="6"/>
  <c r="M51" i="6"/>
  <c r="L51" i="6"/>
  <c r="G51" i="6"/>
  <c r="F51" i="6"/>
  <c r="D51" i="6"/>
  <c r="K47" i="6"/>
  <c r="J58" i="6" s="1"/>
  <c r="C47" i="6"/>
  <c r="B58" i="6" s="1"/>
  <c r="K45" i="6"/>
  <c r="O57" i="6" s="1"/>
  <c r="C45" i="6"/>
  <c r="A45" i="6"/>
  <c r="P41" i="6"/>
  <c r="E40" i="6"/>
  <c r="L39" i="6"/>
  <c r="F39" i="6"/>
  <c r="M38" i="6"/>
  <c r="G38" i="6"/>
  <c r="O37" i="6"/>
  <c r="P36" i="6"/>
  <c r="L36" i="6"/>
  <c r="M35" i="6"/>
  <c r="K29" i="6"/>
  <c r="C29" i="6"/>
  <c r="A29" i="6"/>
  <c r="J26" i="6"/>
  <c r="Q25" i="6"/>
  <c r="P25" i="6"/>
  <c r="N25" i="6"/>
  <c r="M25" i="6"/>
  <c r="L25" i="6"/>
  <c r="P24" i="6"/>
  <c r="N24" i="6"/>
  <c r="M24" i="6"/>
  <c r="L24" i="6"/>
  <c r="P23" i="6"/>
  <c r="N23" i="6"/>
  <c r="M23" i="6"/>
  <c r="L23" i="6"/>
  <c r="P22" i="6"/>
  <c r="N22" i="6"/>
  <c r="M22" i="6"/>
  <c r="L22" i="6"/>
  <c r="P21" i="6"/>
  <c r="N21" i="6"/>
  <c r="M21" i="6"/>
  <c r="L21" i="6"/>
  <c r="P20" i="6"/>
  <c r="N20" i="6"/>
  <c r="M20" i="6"/>
  <c r="L20" i="6"/>
  <c r="P19" i="6"/>
  <c r="N19" i="6"/>
  <c r="M19" i="6"/>
  <c r="L19" i="6"/>
  <c r="K15" i="6"/>
  <c r="K13" i="6"/>
  <c r="O25" i="6" s="1"/>
  <c r="C13" i="6"/>
  <c r="D7" i="6"/>
  <c r="D5" i="6"/>
  <c r="B52" i="5"/>
  <c r="B53" i="5" s="1"/>
  <c r="B43" i="5"/>
  <c r="B44" i="5" s="1"/>
  <c r="B27" i="5"/>
  <c r="B28" i="5" s="1"/>
  <c r="B29" i="5" s="1"/>
  <c r="B30" i="5" s="1"/>
  <c r="B31" i="5" s="1"/>
  <c r="B32" i="5" s="1"/>
  <c r="B33" i="5" s="1"/>
  <c r="B34" i="5" s="1"/>
  <c r="B35" i="5" s="1"/>
  <c r="C21" i="5"/>
  <c r="C35" i="5" s="1"/>
  <c r="C20" i="5"/>
  <c r="C34" i="5" s="1"/>
  <c r="C19" i="5"/>
  <c r="C33" i="5" s="1"/>
  <c r="C18" i="5"/>
  <c r="C32" i="5" s="1"/>
  <c r="C17" i="5"/>
  <c r="C31" i="5" s="1"/>
  <c r="C16" i="5"/>
  <c r="C30" i="5" s="1"/>
  <c r="C15" i="5"/>
  <c r="C29" i="5" s="1"/>
  <c r="C14" i="5"/>
  <c r="C28" i="5" s="1"/>
  <c r="C13" i="5"/>
  <c r="C27" i="5" s="1"/>
  <c r="B13" i="5"/>
  <c r="B14" i="5" s="1"/>
  <c r="B15" i="5" s="1"/>
  <c r="B16" i="5" s="1"/>
  <c r="B17" i="5" s="1"/>
  <c r="B18" i="5" s="1"/>
  <c r="B19" i="5" s="1"/>
  <c r="B20" i="5" s="1"/>
  <c r="B21" i="5" s="1"/>
  <c r="C12" i="5"/>
  <c r="C26" i="5" s="1"/>
  <c r="D7" i="5"/>
  <c r="D5" i="5"/>
  <c r="D7" i="4"/>
  <c r="D5" i="4"/>
  <c r="D7" i="3"/>
  <c r="D5" i="3"/>
  <c r="D7" i="2"/>
  <c r="D5" i="2"/>
  <c r="Q84" i="6" l="1"/>
  <c r="F25" i="6"/>
  <c r="F24" i="6"/>
  <c r="F23" i="6"/>
  <c r="F22" i="6"/>
  <c r="F21" i="6"/>
  <c r="F20" i="6"/>
  <c r="F19" i="6"/>
  <c r="C15" i="6"/>
  <c r="B26" i="6" s="1"/>
  <c r="E25" i="6"/>
  <c r="E24" i="6"/>
  <c r="E23" i="6"/>
  <c r="E22" i="6"/>
  <c r="E21" i="6"/>
  <c r="E20" i="6"/>
  <c r="E19" i="6"/>
  <c r="D19" i="6"/>
  <c r="D20" i="6"/>
  <c r="D21" i="6"/>
  <c r="D22" i="6"/>
  <c r="D23" i="6"/>
  <c r="D24" i="6"/>
  <c r="D25" i="6"/>
  <c r="H41" i="6"/>
  <c r="D41" i="6"/>
  <c r="H40" i="6"/>
  <c r="D40" i="6"/>
  <c r="H39" i="6"/>
  <c r="D39" i="6"/>
  <c r="H38" i="6"/>
  <c r="D38" i="6"/>
  <c r="H37" i="6"/>
  <c r="D37" i="6"/>
  <c r="H36" i="6"/>
  <c r="D36" i="6"/>
  <c r="I36" i="6" s="1"/>
  <c r="H35" i="6"/>
  <c r="D35" i="6"/>
  <c r="F41" i="6"/>
  <c r="G40" i="6"/>
  <c r="E38" i="6"/>
  <c r="F37" i="6"/>
  <c r="G36" i="6"/>
  <c r="E41" i="6"/>
  <c r="F40" i="6"/>
  <c r="G39" i="6"/>
  <c r="E37" i="6"/>
  <c r="F36" i="6"/>
  <c r="G35" i="6"/>
  <c r="C31" i="6"/>
  <c r="B42" i="6" s="1"/>
  <c r="E35" i="6"/>
  <c r="G41" i="6"/>
  <c r="F73" i="6"/>
  <c r="F72" i="6"/>
  <c r="F71" i="6"/>
  <c r="F70" i="6"/>
  <c r="F69" i="6"/>
  <c r="F68" i="6"/>
  <c r="F67" i="6"/>
  <c r="C63" i="6"/>
  <c r="B74" i="6" s="1"/>
  <c r="H73" i="6"/>
  <c r="D73" i="6"/>
  <c r="H72" i="6"/>
  <c r="D72" i="6"/>
  <c r="H71" i="6"/>
  <c r="D71" i="6"/>
  <c r="H70" i="6"/>
  <c r="D70" i="6"/>
  <c r="G73" i="6"/>
  <c r="G71" i="6"/>
  <c r="D69" i="6"/>
  <c r="I69" i="6" s="1"/>
  <c r="E68" i="6"/>
  <c r="G67" i="6"/>
  <c r="E73" i="6"/>
  <c r="E71" i="6"/>
  <c r="H69" i="6"/>
  <c r="D68" i="6"/>
  <c r="E67" i="6"/>
  <c r="I67" i="6" s="1"/>
  <c r="H67" i="6"/>
  <c r="I89" i="6"/>
  <c r="G19" i="6"/>
  <c r="G20" i="6"/>
  <c r="G21" i="6"/>
  <c r="G22" i="6"/>
  <c r="G23" i="6"/>
  <c r="G24" i="6"/>
  <c r="G25" i="6"/>
  <c r="N41" i="6"/>
  <c r="N40" i="6"/>
  <c r="N39" i="6"/>
  <c r="N38" i="6"/>
  <c r="N37" i="6"/>
  <c r="N36" i="6"/>
  <c r="N35" i="6"/>
  <c r="M41" i="6"/>
  <c r="O40" i="6"/>
  <c r="P39" i="6"/>
  <c r="L38" i="6"/>
  <c r="M37" i="6"/>
  <c r="O36" i="6"/>
  <c r="P35" i="6"/>
  <c r="K31" i="6"/>
  <c r="J42" i="6" s="1"/>
  <c r="L41" i="6"/>
  <c r="M40" i="6"/>
  <c r="O39" i="6"/>
  <c r="P38" i="6"/>
  <c r="L37" i="6"/>
  <c r="M36" i="6"/>
  <c r="Q36" i="6" s="1"/>
  <c r="O35" i="6"/>
  <c r="F35" i="6"/>
  <c r="E36" i="6"/>
  <c r="P37" i="6"/>
  <c r="O38" i="6"/>
  <c r="M39" i="6"/>
  <c r="Q39" i="6" s="1"/>
  <c r="L40" i="6"/>
  <c r="Q51" i="6"/>
  <c r="G68" i="6"/>
  <c r="E72" i="6"/>
  <c r="H19" i="6"/>
  <c r="H20" i="6"/>
  <c r="H21" i="6"/>
  <c r="H22" i="6"/>
  <c r="H23" i="6"/>
  <c r="H24" i="6"/>
  <c r="H25" i="6"/>
  <c r="L35" i="6"/>
  <c r="Q35" i="6" s="1"/>
  <c r="G37" i="6"/>
  <c r="F38" i="6"/>
  <c r="E39" i="6"/>
  <c r="P40" i="6"/>
  <c r="O41" i="6"/>
  <c r="H68" i="6"/>
  <c r="E69" i="6"/>
  <c r="E70" i="6"/>
  <c r="G72" i="6"/>
  <c r="P15" i="8"/>
  <c r="D24" i="16"/>
  <c r="F24" i="16" s="1"/>
  <c r="D20" i="16"/>
  <c r="F20" i="16" s="1"/>
  <c r="D16" i="16"/>
  <c r="F16" i="16" s="1"/>
  <c r="C39" i="16"/>
  <c r="D26" i="16"/>
  <c r="F26" i="16" s="1"/>
  <c r="D22" i="16"/>
  <c r="F22" i="16" s="1"/>
  <c r="D23" i="16"/>
  <c r="F23" i="16" s="1"/>
  <c r="D15" i="16"/>
  <c r="F15" i="16" s="1"/>
  <c r="E28" i="15"/>
  <c r="F28" i="15" s="1"/>
  <c r="E24" i="15"/>
  <c r="F24" i="15" s="1"/>
  <c r="E20" i="15"/>
  <c r="F20" i="15" s="1"/>
  <c r="E16" i="15"/>
  <c r="F16" i="15" s="1"/>
  <c r="E12" i="15"/>
  <c r="F12" i="15" s="1"/>
  <c r="D25" i="16"/>
  <c r="F25" i="16" s="1"/>
  <c r="D18" i="16"/>
  <c r="F18" i="16" s="1"/>
  <c r="D13" i="16"/>
  <c r="F13" i="16" s="1"/>
  <c r="E31" i="15"/>
  <c r="F31" i="15" s="1"/>
  <c r="E27" i="15"/>
  <c r="F27" i="15" s="1"/>
  <c r="E23" i="15"/>
  <c r="F23" i="15" s="1"/>
  <c r="E19" i="15"/>
  <c r="F19" i="15" s="1"/>
  <c r="E15" i="15"/>
  <c r="F15" i="15" s="1"/>
  <c r="D14" i="16"/>
  <c r="F14" i="16" s="1"/>
  <c r="D21" i="16"/>
  <c r="F21" i="16" s="1"/>
  <c r="D17" i="16"/>
  <c r="F17" i="16" s="1"/>
  <c r="E30" i="15"/>
  <c r="F30" i="15" s="1"/>
  <c r="E26" i="15"/>
  <c r="F26" i="15" s="1"/>
  <c r="E22" i="15"/>
  <c r="F22" i="15" s="1"/>
  <c r="E18" i="15"/>
  <c r="F18" i="15" s="1"/>
  <c r="E14" i="15"/>
  <c r="F14" i="15" s="1"/>
  <c r="E31" i="14"/>
  <c r="F31" i="14" s="1"/>
  <c r="E30" i="14"/>
  <c r="F30" i="14" s="1"/>
  <c r="E26" i="14"/>
  <c r="F26" i="14" s="1"/>
  <c r="E22" i="14"/>
  <c r="F22" i="14" s="1"/>
  <c r="E18" i="14"/>
  <c r="F18" i="14" s="1"/>
  <c r="E14" i="14"/>
  <c r="F14" i="14" s="1"/>
  <c r="D41" i="13"/>
  <c r="E28" i="13"/>
  <c r="F28" i="13" s="1"/>
  <c r="D19" i="16"/>
  <c r="F19" i="16" s="1"/>
  <c r="D41" i="15"/>
  <c r="D41" i="14"/>
  <c r="E29" i="14"/>
  <c r="F29" i="14" s="1"/>
  <c r="E25" i="14"/>
  <c r="F25" i="14" s="1"/>
  <c r="E21" i="14"/>
  <c r="F21" i="14" s="1"/>
  <c r="E17" i="14"/>
  <c r="F17" i="14" s="1"/>
  <c r="E13" i="14"/>
  <c r="F13" i="14" s="1"/>
  <c r="E31" i="13"/>
  <c r="F31" i="13" s="1"/>
  <c r="E29" i="15"/>
  <c r="F29" i="15" s="1"/>
  <c r="E25" i="15"/>
  <c r="F25" i="15" s="1"/>
  <c r="E21" i="15"/>
  <c r="F21" i="15" s="1"/>
  <c r="E17" i="15"/>
  <c r="F17" i="15" s="1"/>
  <c r="E13" i="15"/>
  <c r="F13" i="15" s="1"/>
  <c r="E28" i="14"/>
  <c r="F28" i="14" s="1"/>
  <c r="E24" i="14"/>
  <c r="F24" i="14" s="1"/>
  <c r="E20" i="14"/>
  <c r="F20" i="14" s="1"/>
  <c r="E16" i="14"/>
  <c r="F16" i="14" s="1"/>
  <c r="E12" i="14"/>
  <c r="F12" i="14" s="1"/>
  <c r="E30" i="13"/>
  <c r="F30" i="13" s="1"/>
  <c r="E27" i="13"/>
  <c r="F27" i="13" s="1"/>
  <c r="E25" i="13"/>
  <c r="F25" i="13" s="1"/>
  <c r="E21" i="13"/>
  <c r="F21" i="13" s="1"/>
  <c r="E17" i="13"/>
  <c r="F17" i="13" s="1"/>
  <c r="E13" i="13"/>
  <c r="F13" i="13" s="1"/>
  <c r="E31" i="12"/>
  <c r="F31" i="12" s="1"/>
  <c r="E27" i="12"/>
  <c r="F27" i="12" s="1"/>
  <c r="E23" i="12"/>
  <c r="F23" i="12" s="1"/>
  <c r="E19" i="12"/>
  <c r="F19" i="12" s="1"/>
  <c r="E15" i="12"/>
  <c r="F15" i="12" s="1"/>
  <c r="E49" i="11"/>
  <c r="E28" i="11"/>
  <c r="F28" i="11" s="1"/>
  <c r="E29" i="13"/>
  <c r="F29" i="13" s="1"/>
  <c r="E24" i="13"/>
  <c r="F24" i="13" s="1"/>
  <c r="E20" i="13"/>
  <c r="F20" i="13" s="1"/>
  <c r="E16" i="13"/>
  <c r="F16" i="13" s="1"/>
  <c r="E12" i="13"/>
  <c r="F12" i="13" s="1"/>
  <c r="E30" i="12"/>
  <c r="F30" i="12" s="1"/>
  <c r="E26" i="12"/>
  <c r="F26" i="12" s="1"/>
  <c r="E22" i="12"/>
  <c r="F22" i="12" s="1"/>
  <c r="E18" i="12"/>
  <c r="F18" i="12" s="1"/>
  <c r="E14" i="12"/>
  <c r="F14" i="12" s="1"/>
  <c r="E31" i="11"/>
  <c r="F31" i="11" s="1"/>
  <c r="E27" i="11"/>
  <c r="F27" i="11" s="1"/>
  <c r="E23" i="11"/>
  <c r="F23" i="11" s="1"/>
  <c r="E19" i="11"/>
  <c r="F19" i="11" s="1"/>
  <c r="E15" i="11"/>
  <c r="F15" i="11" s="1"/>
  <c r="D41" i="10"/>
  <c r="F28" i="10"/>
  <c r="G28" i="10" s="1"/>
  <c r="F24" i="10"/>
  <c r="G24" i="10" s="1"/>
  <c r="E23" i="13"/>
  <c r="F23" i="13" s="1"/>
  <c r="E19" i="13"/>
  <c r="F19" i="13" s="1"/>
  <c r="E15" i="13"/>
  <c r="F15" i="13" s="1"/>
  <c r="E29" i="12"/>
  <c r="F29" i="12" s="1"/>
  <c r="E25" i="12"/>
  <c r="F25" i="12" s="1"/>
  <c r="E21" i="12"/>
  <c r="F21" i="12" s="1"/>
  <c r="E17" i="12"/>
  <c r="F17" i="12" s="1"/>
  <c r="E13" i="12"/>
  <c r="F13" i="12" s="1"/>
  <c r="E30" i="11"/>
  <c r="F30" i="11" s="1"/>
  <c r="E26" i="11"/>
  <c r="F26" i="11" s="1"/>
  <c r="E22" i="11"/>
  <c r="F22" i="11" s="1"/>
  <c r="E18" i="11"/>
  <c r="F18" i="11" s="1"/>
  <c r="E14" i="11"/>
  <c r="F14" i="11" s="1"/>
  <c r="F31" i="10"/>
  <c r="G31" i="10" s="1"/>
  <c r="F27" i="10"/>
  <c r="G27" i="10" s="1"/>
  <c r="F23" i="10"/>
  <c r="G23" i="10" s="1"/>
  <c r="E27" i="14"/>
  <c r="F27" i="14" s="1"/>
  <c r="E19" i="14"/>
  <c r="F19" i="14" s="1"/>
  <c r="E25" i="11"/>
  <c r="F25" i="11" s="1"/>
  <c r="E21" i="11"/>
  <c r="F21" i="11" s="1"/>
  <c r="E17" i="11"/>
  <c r="F17" i="11" s="1"/>
  <c r="E13" i="11"/>
  <c r="F13" i="11" s="1"/>
  <c r="F30" i="10"/>
  <c r="G30" i="10" s="1"/>
  <c r="F26" i="10"/>
  <c r="G26" i="10" s="1"/>
  <c r="F20" i="10"/>
  <c r="G20" i="10" s="1"/>
  <c r="F18" i="10"/>
  <c r="G18" i="10" s="1"/>
  <c r="F14" i="10"/>
  <c r="G14" i="10" s="1"/>
  <c r="E67" i="8"/>
  <c r="E60" i="8"/>
  <c r="E58" i="8"/>
  <c r="E56" i="8"/>
  <c r="E54" i="8"/>
  <c r="E52" i="8"/>
  <c r="E50" i="8"/>
  <c r="E48" i="8"/>
  <c r="E46" i="8"/>
  <c r="E44" i="8"/>
  <c r="E42" i="8"/>
  <c r="E40" i="8"/>
  <c r="E38" i="8"/>
  <c r="E26" i="13"/>
  <c r="F26" i="13" s="1"/>
  <c r="E22" i="13"/>
  <c r="F22" i="13" s="1"/>
  <c r="E18" i="13"/>
  <c r="F18" i="13" s="1"/>
  <c r="E14" i="13"/>
  <c r="F14" i="13" s="1"/>
  <c r="D41" i="12"/>
  <c r="F22" i="10"/>
  <c r="G22" i="10" s="1"/>
  <c r="F21" i="10"/>
  <c r="G21" i="10" s="1"/>
  <c r="F17" i="10"/>
  <c r="G17" i="10" s="1"/>
  <c r="F13" i="10"/>
  <c r="G13" i="10" s="1"/>
  <c r="E23" i="14"/>
  <c r="F23" i="14" s="1"/>
  <c r="E15" i="14"/>
  <c r="F15" i="14" s="1"/>
  <c r="E28" i="12"/>
  <c r="F28" i="12" s="1"/>
  <c r="E24" i="12"/>
  <c r="F24" i="12" s="1"/>
  <c r="E20" i="12"/>
  <c r="F20" i="12" s="1"/>
  <c r="E16" i="12"/>
  <c r="F16" i="12" s="1"/>
  <c r="E12" i="12"/>
  <c r="F12" i="12" s="1"/>
  <c r="E29" i="11"/>
  <c r="F29" i="11" s="1"/>
  <c r="E24" i="11"/>
  <c r="F24" i="11" s="1"/>
  <c r="E20" i="11"/>
  <c r="F20" i="11" s="1"/>
  <c r="E16" i="11"/>
  <c r="F16" i="11" s="1"/>
  <c r="E12" i="11"/>
  <c r="F12" i="11" s="1"/>
  <c r="F29" i="10"/>
  <c r="G29" i="10" s="1"/>
  <c r="F25" i="10"/>
  <c r="G25" i="10" s="1"/>
  <c r="F16" i="10"/>
  <c r="G16" i="10" s="1"/>
  <c r="F12" i="10"/>
  <c r="G12" i="10" s="1"/>
  <c r="E61" i="8"/>
  <c r="E53" i="8"/>
  <c r="E45" i="8"/>
  <c r="E37" i="8"/>
  <c r="E35" i="8"/>
  <c r="E33" i="8"/>
  <c r="E31" i="8"/>
  <c r="E29" i="8"/>
  <c r="E27" i="8"/>
  <c r="E25" i="8"/>
  <c r="E23" i="8"/>
  <c r="E21" i="8"/>
  <c r="E19" i="8"/>
  <c r="E17" i="8"/>
  <c r="E15" i="8"/>
  <c r="E13" i="8"/>
  <c r="H21" i="7"/>
  <c r="H22" i="7" s="1"/>
  <c r="H23" i="7" s="1"/>
  <c r="H24" i="7" s="1"/>
  <c r="H25" i="7" s="1"/>
  <c r="H26" i="7" s="1"/>
  <c r="H27" i="7" s="1"/>
  <c r="H28" i="7" s="1"/>
  <c r="H29" i="7" s="1"/>
  <c r="H30" i="7" s="1"/>
  <c r="H31" i="7" s="1"/>
  <c r="H32" i="7" s="1"/>
  <c r="H33" i="7" s="1"/>
  <c r="H34" i="7" s="1"/>
  <c r="H35" i="7" s="1"/>
  <c r="H36" i="7" s="1"/>
  <c r="H37" i="7" s="1"/>
  <c r="H38" i="7" s="1"/>
  <c r="H39" i="7" s="1"/>
  <c r="H40" i="7" s="1"/>
  <c r="F19" i="10"/>
  <c r="G19" i="10" s="1"/>
  <c r="F15" i="10"/>
  <c r="G15" i="10" s="1"/>
  <c r="E59" i="8"/>
  <c r="E51" i="8"/>
  <c r="E43" i="8"/>
  <c r="E57" i="8"/>
  <c r="E49" i="8"/>
  <c r="E41" i="8"/>
  <c r="E36" i="8"/>
  <c r="E34" i="8"/>
  <c r="E32" i="8"/>
  <c r="E30" i="8"/>
  <c r="E28" i="8"/>
  <c r="E26" i="8"/>
  <c r="E24" i="8"/>
  <c r="E22" i="8"/>
  <c r="E20" i="8"/>
  <c r="E18" i="8"/>
  <c r="E16" i="8"/>
  <c r="E14" i="8"/>
  <c r="E12" i="8"/>
  <c r="AF16" i="9"/>
  <c r="AH16" i="9" s="1"/>
  <c r="V16" i="9"/>
  <c r="L16" i="9"/>
  <c r="AA16" i="9"/>
  <c r="E39" i="8"/>
  <c r="AF54" i="9"/>
  <c r="V54" i="9"/>
  <c r="L54" i="9"/>
  <c r="Q54" i="9"/>
  <c r="AA54" i="9"/>
  <c r="O19" i="6"/>
  <c r="Q19" i="6" s="1"/>
  <c r="O20" i="6"/>
  <c r="Q20" i="6" s="1"/>
  <c r="O21" i="6"/>
  <c r="Q21" i="6" s="1"/>
  <c r="O22" i="6"/>
  <c r="Q22" i="6" s="1"/>
  <c r="O23" i="6"/>
  <c r="Q23" i="6" s="1"/>
  <c r="O24" i="6"/>
  <c r="Q24" i="6" s="1"/>
  <c r="E57" i="6"/>
  <c r="E56" i="6"/>
  <c r="I56" i="6" s="1"/>
  <c r="E55" i="6"/>
  <c r="E54" i="6"/>
  <c r="E53" i="6"/>
  <c r="I53" i="6" s="1"/>
  <c r="E52" i="6"/>
  <c r="I52" i="6" s="1"/>
  <c r="E51" i="6"/>
  <c r="H51" i="6"/>
  <c r="I51" i="6" s="1"/>
  <c r="G52" i="6"/>
  <c r="F53" i="6"/>
  <c r="D54" i="6"/>
  <c r="H55" i="6"/>
  <c r="G56" i="6"/>
  <c r="F57" i="6"/>
  <c r="I57" i="6" s="1"/>
  <c r="P73" i="6"/>
  <c r="L73" i="6"/>
  <c r="Q73" i="6" s="1"/>
  <c r="P72" i="6"/>
  <c r="L72" i="6"/>
  <c r="Q72" i="6" s="1"/>
  <c r="P71" i="6"/>
  <c r="L71" i="6"/>
  <c r="P70" i="6"/>
  <c r="L70" i="6"/>
  <c r="P69" i="6"/>
  <c r="L69" i="6"/>
  <c r="Q69" i="6" s="1"/>
  <c r="P68" i="6"/>
  <c r="L68" i="6"/>
  <c r="Q68" i="6" s="1"/>
  <c r="P67" i="6"/>
  <c r="L67" i="6"/>
  <c r="N73" i="6"/>
  <c r="N72" i="6"/>
  <c r="N71" i="6"/>
  <c r="N70" i="6"/>
  <c r="M67" i="6"/>
  <c r="O69" i="6"/>
  <c r="O71" i="6"/>
  <c r="O73" i="6"/>
  <c r="H83" i="6"/>
  <c r="D84" i="6"/>
  <c r="H85" i="6"/>
  <c r="D86" i="6"/>
  <c r="H87" i="6"/>
  <c r="D88" i="6"/>
  <c r="AA15" i="9"/>
  <c r="Q15" i="9"/>
  <c r="L15" i="9"/>
  <c r="V15" i="9"/>
  <c r="F66" i="6" s="1"/>
  <c r="F74" i="6" s="1"/>
  <c r="F18" i="5" s="1"/>
  <c r="AF46" i="9"/>
  <c r="V46" i="9"/>
  <c r="L46" i="9"/>
  <c r="Q46" i="9"/>
  <c r="AA46" i="9"/>
  <c r="AA55" i="9"/>
  <c r="Q55" i="9"/>
  <c r="L55" i="9"/>
  <c r="V55" i="9"/>
  <c r="P18" i="16"/>
  <c r="Q18" i="16" s="1"/>
  <c r="AF15" i="9"/>
  <c r="AH15" i="9" s="1"/>
  <c r="Q16" i="9"/>
  <c r="I55" i="6"/>
  <c r="K63" i="6"/>
  <c r="J74" i="6" s="1"/>
  <c r="G89" i="6"/>
  <c r="G88" i="6"/>
  <c r="G87" i="6"/>
  <c r="G86" i="6"/>
  <c r="G85" i="6"/>
  <c r="G84" i="6"/>
  <c r="G83" i="6"/>
  <c r="E89" i="6"/>
  <c r="E88" i="6"/>
  <c r="E87" i="6"/>
  <c r="I87" i="6" s="1"/>
  <c r="E86" i="6"/>
  <c r="E85" i="6"/>
  <c r="I85" i="6" s="1"/>
  <c r="E84" i="6"/>
  <c r="E83" i="6"/>
  <c r="I83" i="6" s="1"/>
  <c r="F84" i="6"/>
  <c r="F86" i="6"/>
  <c r="F88" i="6"/>
  <c r="AF14" i="9"/>
  <c r="V14" i="9"/>
  <c r="L14" i="9"/>
  <c r="D18" i="6" s="1"/>
  <c r="Q14" i="9"/>
  <c r="AA14" i="9"/>
  <c r="AF18" i="9"/>
  <c r="V18" i="9"/>
  <c r="L18" i="9"/>
  <c r="Q18" i="9"/>
  <c r="AA18" i="9"/>
  <c r="AF20" i="9"/>
  <c r="AH20" i="9" s="1"/>
  <c r="V20" i="9"/>
  <c r="L20" i="9"/>
  <c r="AA20" i="9"/>
  <c r="AF22" i="9"/>
  <c r="V22" i="9"/>
  <c r="L22" i="9"/>
  <c r="Q22" i="9"/>
  <c r="AA22" i="9"/>
  <c r="G18" i="6" s="1"/>
  <c r="G26" i="6" s="1"/>
  <c r="G12" i="5" s="1"/>
  <c r="AF24" i="9"/>
  <c r="V24" i="9"/>
  <c r="L24" i="9"/>
  <c r="AA24" i="9"/>
  <c r="AF26" i="9"/>
  <c r="V26" i="9"/>
  <c r="L26" i="9"/>
  <c r="Q26" i="9"/>
  <c r="AA26" i="9"/>
  <c r="AF28" i="9"/>
  <c r="V28" i="9"/>
  <c r="L28" i="9"/>
  <c r="AA28" i="9"/>
  <c r="AF30" i="9"/>
  <c r="V30" i="9"/>
  <c r="L30" i="9"/>
  <c r="Q30" i="9"/>
  <c r="AA30" i="9"/>
  <c r="AF32" i="9"/>
  <c r="V32" i="9"/>
  <c r="L32" i="9"/>
  <c r="AA32" i="9"/>
  <c r="AF34" i="9"/>
  <c r="V34" i="9"/>
  <c r="L34" i="9"/>
  <c r="Q34" i="9"/>
  <c r="AA34" i="9"/>
  <c r="AF36" i="9"/>
  <c r="AH36" i="9" s="1"/>
  <c r="V36" i="9"/>
  <c r="L36" i="9"/>
  <c r="AA36" i="9"/>
  <c r="AF38" i="9"/>
  <c r="V38" i="9"/>
  <c r="L38" i="9"/>
  <c r="Q38" i="9"/>
  <c r="AA38" i="9"/>
  <c r="AA47" i="9"/>
  <c r="AH47" i="9" s="1"/>
  <c r="Q47" i="9"/>
  <c r="L47" i="9"/>
  <c r="V47" i="9"/>
  <c r="E55" i="8"/>
  <c r="Q28" i="9"/>
  <c r="AA13" i="9"/>
  <c r="Q13" i="9"/>
  <c r="L13" i="9"/>
  <c r="V13" i="9"/>
  <c r="F34" i="6" s="1"/>
  <c r="F42" i="6" s="1"/>
  <c r="F14" i="5" s="1"/>
  <c r="AA17" i="9"/>
  <c r="Q17" i="9"/>
  <c r="V17" i="9"/>
  <c r="AF17" i="9"/>
  <c r="AA39" i="9"/>
  <c r="Q39" i="9"/>
  <c r="L39" i="9"/>
  <c r="V39" i="9"/>
  <c r="E47" i="8"/>
  <c r="AF62" i="9"/>
  <c r="V62" i="9"/>
  <c r="L62" i="9"/>
  <c r="Q62" i="9"/>
  <c r="AA62" i="9"/>
  <c r="AF13" i="9"/>
  <c r="H66" i="6" s="1"/>
  <c r="H74" i="6" s="1"/>
  <c r="H18" i="5" s="1"/>
  <c r="L17" i="9"/>
  <c r="AH23" i="9"/>
  <c r="Q24" i="9"/>
  <c r="AF39" i="9"/>
  <c r="AF55" i="9"/>
  <c r="O83" i="6"/>
  <c r="O84" i="6"/>
  <c r="O85" i="6"/>
  <c r="O86" i="6"/>
  <c r="O87" i="6"/>
  <c r="O88" i="6"/>
  <c r="O89" i="6"/>
  <c r="Q89" i="6" s="1"/>
  <c r="AF40" i="9"/>
  <c r="V40" i="9"/>
  <c r="L40" i="9"/>
  <c r="AA41" i="9"/>
  <c r="Q41" i="9"/>
  <c r="AF48" i="9"/>
  <c r="V48" i="9"/>
  <c r="L48" i="9"/>
  <c r="AA49" i="9"/>
  <c r="Q49" i="9"/>
  <c r="AF56" i="9"/>
  <c r="V56" i="9"/>
  <c r="L56" i="9"/>
  <c r="AA57" i="9"/>
  <c r="Q57" i="9"/>
  <c r="K63" i="9"/>
  <c r="AG13" i="9"/>
  <c r="AA19" i="9"/>
  <c r="AH19" i="9" s="1"/>
  <c r="Q19" i="9"/>
  <c r="AA21" i="9"/>
  <c r="Q21" i="9"/>
  <c r="AA23" i="9"/>
  <c r="Q23" i="9"/>
  <c r="AA25" i="9"/>
  <c r="Q25" i="9"/>
  <c r="AA27" i="9"/>
  <c r="AH27" i="9" s="1"/>
  <c r="Q27" i="9"/>
  <c r="AA29" i="9"/>
  <c r="Q29" i="9"/>
  <c r="AA31" i="9"/>
  <c r="Q31" i="9"/>
  <c r="AH31" i="9" s="1"/>
  <c r="AA33" i="9"/>
  <c r="Q33" i="9"/>
  <c r="AA35" i="9"/>
  <c r="AH35" i="9" s="1"/>
  <c r="Q35" i="9"/>
  <c r="AA37" i="9"/>
  <c r="Q37" i="9"/>
  <c r="AF42" i="9"/>
  <c r="V42" i="9"/>
  <c r="L42" i="9"/>
  <c r="AA43" i="9"/>
  <c r="AH43" i="9" s="1"/>
  <c r="Q43" i="9"/>
  <c r="AF50" i="9"/>
  <c r="V50" i="9"/>
  <c r="L50" i="9"/>
  <c r="AA51" i="9"/>
  <c r="Q51" i="9"/>
  <c r="AF58" i="9"/>
  <c r="V58" i="9"/>
  <c r="L58" i="9"/>
  <c r="AA59" i="9"/>
  <c r="AH59" i="9" s="1"/>
  <c r="Q59" i="9"/>
  <c r="AG14" i="9"/>
  <c r="L19" i="9"/>
  <c r="AF21" i="9"/>
  <c r="L23" i="9"/>
  <c r="AF25" i="9"/>
  <c r="L27" i="9"/>
  <c r="AF29" i="9"/>
  <c r="L31" i="9"/>
  <c r="AF33" i="9"/>
  <c r="AH33" i="9" s="1"/>
  <c r="L35" i="9"/>
  <c r="AF37" i="9"/>
  <c r="AF41" i="9"/>
  <c r="Q42" i="9"/>
  <c r="L43" i="9"/>
  <c r="AF49" i="9"/>
  <c r="Q50" i="9"/>
  <c r="L51" i="9"/>
  <c r="AH51" i="9" s="1"/>
  <c r="AF57" i="9"/>
  <c r="Q58" i="9"/>
  <c r="L59" i="9"/>
  <c r="O51" i="6"/>
  <c r="O52" i="6"/>
  <c r="Q52" i="6" s="1"/>
  <c r="O53" i="6"/>
  <c r="Q53" i="6" s="1"/>
  <c r="O54" i="6"/>
  <c r="Q54" i="6" s="1"/>
  <c r="O55" i="6"/>
  <c r="Q55" i="6" s="1"/>
  <c r="O56" i="6"/>
  <c r="Q56" i="6" s="1"/>
  <c r="K79" i="6"/>
  <c r="J90" i="6" s="1"/>
  <c r="M83" i="6"/>
  <c r="Q83" i="6" s="1"/>
  <c r="M84" i="6"/>
  <c r="M85" i="6"/>
  <c r="Q85" i="6" s="1"/>
  <c r="M86" i="6"/>
  <c r="Q86" i="6" s="1"/>
  <c r="M87" i="6"/>
  <c r="Q87" i="6" s="1"/>
  <c r="M88" i="6"/>
  <c r="Q88" i="6" s="1"/>
  <c r="AF44" i="9"/>
  <c r="V44" i="9"/>
  <c r="L44" i="9"/>
  <c r="AA45" i="9"/>
  <c r="AH45" i="9" s="1"/>
  <c r="Q45" i="9"/>
  <c r="AF52" i="9"/>
  <c r="AH52" i="9" s="1"/>
  <c r="V52" i="9"/>
  <c r="L52" i="9"/>
  <c r="AA53" i="9"/>
  <c r="AH53" i="9" s="1"/>
  <c r="Q53" i="9"/>
  <c r="M82" i="6" s="1"/>
  <c r="M90" i="6" s="1"/>
  <c r="E21" i="5" s="1"/>
  <c r="AF60" i="9"/>
  <c r="V60" i="9"/>
  <c r="L60" i="9"/>
  <c r="AA61" i="9"/>
  <c r="AH61" i="9" s="1"/>
  <c r="Q61" i="9"/>
  <c r="AE63" i="9"/>
  <c r="V21" i="9"/>
  <c r="V25" i="9"/>
  <c r="V29" i="9"/>
  <c r="V33" i="9"/>
  <c r="V37" i="9"/>
  <c r="AA40" i="9"/>
  <c r="O82" i="6" s="1"/>
  <c r="O90" i="6" s="1"/>
  <c r="G21" i="5" s="1"/>
  <c r="V41" i="9"/>
  <c r="AA44" i="9"/>
  <c r="V45" i="9"/>
  <c r="AA48" i="9"/>
  <c r="V49" i="9"/>
  <c r="AA52" i="9"/>
  <c r="V53" i="9"/>
  <c r="AA56" i="9"/>
  <c r="V57" i="9"/>
  <c r="AA60" i="9"/>
  <c r="V61" i="9"/>
  <c r="X26" i="16"/>
  <c r="Y26" i="16" s="1"/>
  <c r="AA26" i="16" s="1"/>
  <c r="H26" i="16"/>
  <c r="I26" i="16" s="1"/>
  <c r="L25" i="16"/>
  <c r="M25" i="16" s="1"/>
  <c r="P24" i="16"/>
  <c r="Q24" i="16" s="1"/>
  <c r="T23" i="16"/>
  <c r="U23" i="16" s="1"/>
  <c r="X22" i="16"/>
  <c r="Y22" i="16" s="1"/>
  <c r="H22" i="16"/>
  <c r="I22" i="16" s="1"/>
  <c r="L21" i="16"/>
  <c r="M21" i="16" s="1"/>
  <c r="P20" i="16"/>
  <c r="Q20" i="16" s="1"/>
  <c r="T19" i="16"/>
  <c r="U19" i="16" s="1"/>
  <c r="X18" i="16"/>
  <c r="Y18" i="16" s="1"/>
  <c r="H18" i="16"/>
  <c r="I18" i="16" s="1"/>
  <c r="L17" i="16"/>
  <c r="M17" i="16" s="1"/>
  <c r="P16" i="16"/>
  <c r="Q16" i="16" s="1"/>
  <c r="T15" i="16"/>
  <c r="U15" i="16" s="1"/>
  <c r="X14" i="16"/>
  <c r="Y14" i="16" s="1"/>
  <c r="H14" i="16"/>
  <c r="I14" i="16" s="1"/>
  <c r="L13" i="16"/>
  <c r="L26" i="16"/>
  <c r="M26" i="16" s="1"/>
  <c r="P26" i="16"/>
  <c r="Q26" i="16" s="1"/>
  <c r="T25" i="16"/>
  <c r="U25" i="16" s="1"/>
  <c r="X24" i="16"/>
  <c r="Y24" i="16" s="1"/>
  <c r="H24" i="16"/>
  <c r="I24" i="16" s="1"/>
  <c r="L23" i="16"/>
  <c r="M23" i="16" s="1"/>
  <c r="P22" i="16"/>
  <c r="Q22" i="16" s="1"/>
  <c r="T21" i="16"/>
  <c r="U21" i="16" s="1"/>
  <c r="X20" i="16"/>
  <c r="Y20" i="16" s="1"/>
  <c r="H20" i="16"/>
  <c r="I20" i="16" s="1"/>
  <c r="L19" i="16"/>
  <c r="M19" i="16" s="1"/>
  <c r="T26" i="16"/>
  <c r="U26" i="16" s="1"/>
  <c r="H25" i="16"/>
  <c r="I25" i="16" s="1"/>
  <c r="L24" i="16"/>
  <c r="M24" i="16" s="1"/>
  <c r="P23" i="16"/>
  <c r="Q23" i="16" s="1"/>
  <c r="T22" i="16"/>
  <c r="U22" i="16" s="1"/>
  <c r="X21" i="16"/>
  <c r="Y21" i="16" s="1"/>
  <c r="AA21" i="16" s="1"/>
  <c r="H16" i="16"/>
  <c r="I16" i="16" s="1"/>
  <c r="L15" i="16"/>
  <c r="M15" i="16" s="1"/>
  <c r="P14" i="16"/>
  <c r="Q14" i="16" s="1"/>
  <c r="H13" i="16"/>
  <c r="P25" i="16"/>
  <c r="Q25" i="16" s="1"/>
  <c r="T24" i="16"/>
  <c r="U24" i="16" s="1"/>
  <c r="X23" i="16"/>
  <c r="Y23" i="16" s="1"/>
  <c r="H19" i="16"/>
  <c r="I19" i="16" s="1"/>
  <c r="T18" i="16"/>
  <c r="U18" i="16" s="1"/>
  <c r="L18" i="16"/>
  <c r="M18" i="16" s="1"/>
  <c r="X17" i="16"/>
  <c r="Y17" i="16" s="1"/>
  <c r="P17" i="16"/>
  <c r="Q17" i="16" s="1"/>
  <c r="T16" i="16"/>
  <c r="U16" i="16" s="1"/>
  <c r="X15" i="16"/>
  <c r="Y15" i="16" s="1"/>
  <c r="T13" i="16"/>
  <c r="X25" i="16"/>
  <c r="Y25" i="16" s="1"/>
  <c r="H21" i="16"/>
  <c r="I21" i="16" s="1"/>
  <c r="L20" i="16"/>
  <c r="M20" i="16" s="1"/>
  <c r="P19" i="16"/>
  <c r="Q19" i="16" s="1"/>
  <c r="H17" i="16"/>
  <c r="I17" i="16" s="1"/>
  <c r="L16" i="16"/>
  <c r="M16" i="16" s="1"/>
  <c r="P15" i="16"/>
  <c r="Q15" i="16" s="1"/>
  <c r="H15" i="16"/>
  <c r="I15" i="16" s="1"/>
  <c r="T14" i="16"/>
  <c r="U14" i="16" s="1"/>
  <c r="L14" i="16"/>
  <c r="M14" i="16" s="1"/>
  <c r="L22" i="16"/>
  <c r="M22" i="16" s="1"/>
  <c r="T20" i="16"/>
  <c r="U20" i="16" s="1"/>
  <c r="X16" i="16"/>
  <c r="Y16" i="16" s="1"/>
  <c r="AA16" i="16" s="1"/>
  <c r="X13" i="16"/>
  <c r="T17" i="16"/>
  <c r="U17" i="16" s="1"/>
  <c r="P13" i="16"/>
  <c r="H23" i="16"/>
  <c r="I23" i="16" s="1"/>
  <c r="P21" i="16"/>
  <c r="Q21" i="16" s="1"/>
  <c r="X19" i="16"/>
  <c r="Y19" i="16" s="1"/>
  <c r="AA19" i="16" s="1"/>
  <c r="Q32" i="12"/>
  <c r="Q32" i="13"/>
  <c r="L31" i="17"/>
  <c r="L52" i="17" s="1"/>
  <c r="M18" i="17"/>
  <c r="M79" i="18"/>
  <c r="K80" i="18"/>
  <c r="P80" i="18" s="1"/>
  <c r="O80" i="18"/>
  <c r="N79" i="18"/>
  <c r="N82" i="18" s="1"/>
  <c r="L80" i="18"/>
  <c r="K79" i="18"/>
  <c r="O79" i="18"/>
  <c r="O82" i="18" s="1"/>
  <c r="M80" i="18"/>
  <c r="L79" i="18"/>
  <c r="L82" i="18" s="1"/>
  <c r="D26" i="6" l="1"/>
  <c r="D12" i="5" s="1"/>
  <c r="I18" i="6"/>
  <c r="P79" i="18"/>
  <c r="K82" i="18"/>
  <c r="O50" i="6"/>
  <c r="O58" i="6" s="1"/>
  <c r="G17" i="5" s="1"/>
  <c r="K47" i="8"/>
  <c r="E48" i="9"/>
  <c r="Q63" i="9"/>
  <c r="M50" i="6"/>
  <c r="M58" i="6" s="1"/>
  <c r="E17" i="5" s="1"/>
  <c r="E66" i="6"/>
  <c r="E74" i="6" s="1"/>
  <c r="E18" i="5" s="1"/>
  <c r="M66" i="6"/>
  <c r="M74" i="6" s="1"/>
  <c r="E19" i="5" s="1"/>
  <c r="M18" i="6"/>
  <c r="M26" i="6" s="1"/>
  <c r="E13" i="5" s="1"/>
  <c r="E34" i="6"/>
  <c r="E42" i="6" s="1"/>
  <c r="E14" i="5" s="1"/>
  <c r="I88" i="6"/>
  <c r="L66" i="6"/>
  <c r="K39" i="8"/>
  <c r="E40" i="9"/>
  <c r="E15" i="9"/>
  <c r="K14" i="8"/>
  <c r="E23" i="9"/>
  <c r="K22" i="8"/>
  <c r="K51" i="8"/>
  <c r="E52" i="9"/>
  <c r="E26" i="9"/>
  <c r="K25" i="8"/>
  <c r="K53" i="8"/>
  <c r="E54" i="9"/>
  <c r="J20" i="11"/>
  <c r="P20" i="11"/>
  <c r="H20" i="11"/>
  <c r="L20" i="11"/>
  <c r="N20" i="11"/>
  <c r="I21" i="10"/>
  <c r="O21" i="10"/>
  <c r="M21" i="10"/>
  <c r="K21" i="10"/>
  <c r="E57" i="9"/>
  <c r="K56" i="8"/>
  <c r="P25" i="11"/>
  <c r="H25" i="11"/>
  <c r="N25" i="11"/>
  <c r="L25" i="11"/>
  <c r="J25" i="11"/>
  <c r="P17" i="12"/>
  <c r="H17" i="12"/>
  <c r="N17" i="12"/>
  <c r="L17" i="12"/>
  <c r="J17" i="12"/>
  <c r="M28" i="10"/>
  <c r="K28" i="10"/>
  <c r="O28" i="10"/>
  <c r="I28" i="10"/>
  <c r="N12" i="13"/>
  <c r="L12" i="13"/>
  <c r="J12" i="13"/>
  <c r="P12" i="13"/>
  <c r="H12" i="13"/>
  <c r="L19" i="12"/>
  <c r="J19" i="12"/>
  <c r="P19" i="12"/>
  <c r="H19" i="12"/>
  <c r="N19" i="12"/>
  <c r="J17" i="15"/>
  <c r="P17" i="15"/>
  <c r="H17" i="15"/>
  <c r="L17" i="15"/>
  <c r="N17" i="15"/>
  <c r="N25" i="14"/>
  <c r="L25" i="14"/>
  <c r="J25" i="14"/>
  <c r="P25" i="14"/>
  <c r="H25" i="14"/>
  <c r="J31" i="14"/>
  <c r="N31" i="14"/>
  <c r="L31" i="14"/>
  <c r="H31" i="14"/>
  <c r="P31" i="14"/>
  <c r="N27" i="15"/>
  <c r="L27" i="15"/>
  <c r="P27" i="15"/>
  <c r="J27" i="15"/>
  <c r="H27" i="15"/>
  <c r="R27" i="15" s="1"/>
  <c r="L24" i="15"/>
  <c r="J24" i="15"/>
  <c r="P24" i="15"/>
  <c r="N24" i="15"/>
  <c r="H24" i="15"/>
  <c r="P34" i="6"/>
  <c r="P42" i="6" s="1"/>
  <c r="H15" i="5" s="1"/>
  <c r="G34" i="6"/>
  <c r="G42" i="6" s="1"/>
  <c r="G14" i="5" s="1"/>
  <c r="I38" i="6"/>
  <c r="I40" i="6"/>
  <c r="I25" i="6"/>
  <c r="I21" i="6"/>
  <c r="M82" i="18"/>
  <c r="X27" i="16"/>
  <c r="Y13" i="16"/>
  <c r="Y27" i="16" s="1"/>
  <c r="AA14" i="16"/>
  <c r="AH44" i="9"/>
  <c r="AH41" i="9"/>
  <c r="AH58" i="9"/>
  <c r="AH55" i="9"/>
  <c r="AA63" i="9"/>
  <c r="O66" i="6"/>
  <c r="O74" i="6" s="1"/>
  <c r="G19" i="5" s="1"/>
  <c r="G50" i="6"/>
  <c r="G58" i="6" s="1"/>
  <c r="G16" i="5" s="1"/>
  <c r="O34" i="6"/>
  <c r="O42" i="6" s="1"/>
  <c r="G15" i="5" s="1"/>
  <c r="AH34" i="9"/>
  <c r="AH32" i="9"/>
  <c r="AH18" i="9"/>
  <c r="P66" i="6"/>
  <c r="P74" i="6" s="1"/>
  <c r="H19" i="5" s="1"/>
  <c r="E17" i="9"/>
  <c r="K16" i="8"/>
  <c r="E25" i="9"/>
  <c r="K24" i="8"/>
  <c r="E33" i="9"/>
  <c r="K32" i="8"/>
  <c r="K49" i="8"/>
  <c r="E50" i="9"/>
  <c r="K59" i="8"/>
  <c r="E60" i="9"/>
  <c r="E20" i="9"/>
  <c r="K19" i="8"/>
  <c r="E28" i="9"/>
  <c r="K27" i="8"/>
  <c r="E36" i="9"/>
  <c r="K35" i="8"/>
  <c r="K61" i="8"/>
  <c r="E62" i="9"/>
  <c r="K29" i="10"/>
  <c r="I29" i="10"/>
  <c r="M29" i="10"/>
  <c r="O29" i="10"/>
  <c r="J24" i="11"/>
  <c r="P24" i="11"/>
  <c r="H24" i="11"/>
  <c r="L24" i="11"/>
  <c r="N24" i="11"/>
  <c r="J20" i="12"/>
  <c r="P20" i="12"/>
  <c r="H20" i="12"/>
  <c r="N20" i="12"/>
  <c r="L20" i="12"/>
  <c r="J23" i="14"/>
  <c r="P23" i="14"/>
  <c r="H23" i="14"/>
  <c r="N23" i="14"/>
  <c r="L23" i="14"/>
  <c r="O22" i="10"/>
  <c r="I22" i="10"/>
  <c r="M22" i="10"/>
  <c r="K22" i="10"/>
  <c r="J22" i="13"/>
  <c r="P22" i="13"/>
  <c r="H22" i="13"/>
  <c r="R22" i="13" s="1"/>
  <c r="N22" i="13"/>
  <c r="L22" i="13"/>
  <c r="E43" i="9"/>
  <c r="K42" i="8"/>
  <c r="E51" i="9"/>
  <c r="K50" i="8"/>
  <c r="E59" i="9"/>
  <c r="K58" i="8"/>
  <c r="M18" i="10"/>
  <c r="K18" i="10"/>
  <c r="I18" i="10"/>
  <c r="O18" i="10"/>
  <c r="P13" i="11"/>
  <c r="H13" i="11"/>
  <c r="N13" i="11"/>
  <c r="L13" i="11"/>
  <c r="J13" i="11"/>
  <c r="J19" i="14"/>
  <c r="P19" i="14"/>
  <c r="H19" i="14"/>
  <c r="N19" i="14"/>
  <c r="L19" i="14"/>
  <c r="O31" i="10"/>
  <c r="M31" i="10"/>
  <c r="K31" i="10"/>
  <c r="I31" i="10"/>
  <c r="P26" i="11"/>
  <c r="N26" i="11"/>
  <c r="L26" i="11"/>
  <c r="J26" i="11"/>
  <c r="H26" i="11"/>
  <c r="P21" i="12"/>
  <c r="H21" i="12"/>
  <c r="R21" i="12" s="1"/>
  <c r="N21" i="12"/>
  <c r="L21" i="12"/>
  <c r="J21" i="12"/>
  <c r="P19" i="13"/>
  <c r="H19" i="13"/>
  <c r="N19" i="13"/>
  <c r="L19" i="13"/>
  <c r="J19" i="13"/>
  <c r="N27" i="11"/>
  <c r="L27" i="11"/>
  <c r="J27" i="11"/>
  <c r="H27" i="11"/>
  <c r="R27" i="11" s="1"/>
  <c r="P27" i="11"/>
  <c r="N22" i="12"/>
  <c r="L22" i="12"/>
  <c r="J22" i="12"/>
  <c r="H22" i="12"/>
  <c r="P22" i="12"/>
  <c r="N16" i="13"/>
  <c r="L16" i="13"/>
  <c r="J16" i="13"/>
  <c r="P16" i="13"/>
  <c r="H16" i="13"/>
  <c r="L28" i="11"/>
  <c r="J28" i="11"/>
  <c r="P28" i="11"/>
  <c r="H28" i="11"/>
  <c r="N28" i="11"/>
  <c r="L23" i="12"/>
  <c r="J23" i="12"/>
  <c r="P23" i="12"/>
  <c r="H23" i="12"/>
  <c r="R23" i="12" s="1"/>
  <c r="N23" i="12"/>
  <c r="L17" i="13"/>
  <c r="J17" i="13"/>
  <c r="P17" i="13"/>
  <c r="H17" i="13"/>
  <c r="N17" i="13"/>
  <c r="P30" i="13"/>
  <c r="H30" i="13"/>
  <c r="R30" i="13" s="1"/>
  <c r="N30" i="13"/>
  <c r="L30" i="13"/>
  <c r="J30" i="13"/>
  <c r="P24" i="14"/>
  <c r="H24" i="14"/>
  <c r="N24" i="14"/>
  <c r="L24" i="14"/>
  <c r="J24" i="14"/>
  <c r="J21" i="15"/>
  <c r="P21" i="15"/>
  <c r="H21" i="15"/>
  <c r="L21" i="15"/>
  <c r="N21" i="15"/>
  <c r="N13" i="14"/>
  <c r="L13" i="14"/>
  <c r="J13" i="14"/>
  <c r="P13" i="14"/>
  <c r="H13" i="14"/>
  <c r="N29" i="14"/>
  <c r="L29" i="14"/>
  <c r="J29" i="14"/>
  <c r="P29" i="14"/>
  <c r="H29" i="14"/>
  <c r="L28" i="13"/>
  <c r="J28" i="13"/>
  <c r="P28" i="13"/>
  <c r="H28" i="13"/>
  <c r="N28" i="13"/>
  <c r="L22" i="14"/>
  <c r="J22" i="14"/>
  <c r="P22" i="14"/>
  <c r="H22" i="14"/>
  <c r="R22" i="14" s="1"/>
  <c r="N22" i="14"/>
  <c r="P14" i="15"/>
  <c r="H14" i="15"/>
  <c r="N14" i="15"/>
  <c r="L14" i="15"/>
  <c r="J14" i="15"/>
  <c r="P30" i="15"/>
  <c r="H30" i="15"/>
  <c r="R30" i="15" s="1"/>
  <c r="N30" i="15"/>
  <c r="L30" i="15"/>
  <c r="J30" i="15"/>
  <c r="N15" i="15"/>
  <c r="L15" i="15"/>
  <c r="P15" i="15"/>
  <c r="J15" i="15"/>
  <c r="H15" i="15"/>
  <c r="R15" i="15" s="1"/>
  <c r="N31" i="15"/>
  <c r="L31" i="15"/>
  <c r="P31" i="15"/>
  <c r="J31" i="15"/>
  <c r="H31" i="15"/>
  <c r="L12" i="15"/>
  <c r="J12" i="15"/>
  <c r="P12" i="15"/>
  <c r="N12" i="15"/>
  <c r="H12" i="15"/>
  <c r="L28" i="15"/>
  <c r="J28" i="15"/>
  <c r="P28" i="15"/>
  <c r="N28" i="15"/>
  <c r="H28" i="15"/>
  <c r="R26" i="16"/>
  <c r="V26" i="16"/>
  <c r="Z26" i="16"/>
  <c r="J26" i="16"/>
  <c r="N26" i="16"/>
  <c r="Z24" i="16"/>
  <c r="J24" i="16"/>
  <c r="R24" i="16"/>
  <c r="V24" i="16"/>
  <c r="N24" i="16"/>
  <c r="Q40" i="6"/>
  <c r="M34" i="6"/>
  <c r="M42" i="6" s="1"/>
  <c r="E15" i="5" s="1"/>
  <c r="Q38" i="6"/>
  <c r="I68" i="6"/>
  <c r="I71" i="6"/>
  <c r="I73" i="6"/>
  <c r="I24" i="6"/>
  <c r="G34" i="1" s="1"/>
  <c r="I20" i="6"/>
  <c r="E18" i="6"/>
  <c r="E26" i="6" s="1"/>
  <c r="E12" i="5" s="1"/>
  <c r="F44" i="5"/>
  <c r="E43" i="5"/>
  <c r="H42" i="5"/>
  <c r="D42" i="5"/>
  <c r="F41" i="5"/>
  <c r="H40" i="5"/>
  <c r="D40" i="5"/>
  <c r="E44" i="5"/>
  <c r="H43" i="5"/>
  <c r="D43" i="5"/>
  <c r="G42" i="5"/>
  <c r="E41" i="5"/>
  <c r="G40" i="5"/>
  <c r="G41" i="5"/>
  <c r="E40" i="5"/>
  <c r="D44" i="5"/>
  <c r="H44" i="5"/>
  <c r="G43" i="5"/>
  <c r="F42" i="5"/>
  <c r="D41" i="5"/>
  <c r="F40" i="5"/>
  <c r="G44" i="5"/>
  <c r="F43" i="5"/>
  <c r="E42" i="5"/>
  <c r="H41" i="5"/>
  <c r="AG63" i="9"/>
  <c r="Q70" i="6"/>
  <c r="E31" i="9"/>
  <c r="K30" i="8"/>
  <c r="K41" i="8"/>
  <c r="E42" i="9"/>
  <c r="E34" i="9"/>
  <c r="K33" i="8"/>
  <c r="J15" i="14"/>
  <c r="P15" i="14"/>
  <c r="H15" i="14"/>
  <c r="N15" i="14"/>
  <c r="L15" i="14"/>
  <c r="E41" i="9"/>
  <c r="K40" i="8"/>
  <c r="M14" i="10"/>
  <c r="K14" i="10"/>
  <c r="I14" i="10"/>
  <c r="O14" i="10"/>
  <c r="O27" i="10"/>
  <c r="M27" i="10"/>
  <c r="K27" i="10"/>
  <c r="I27" i="10"/>
  <c r="L23" i="11"/>
  <c r="J23" i="11"/>
  <c r="P23" i="11"/>
  <c r="N23" i="11"/>
  <c r="H23" i="11"/>
  <c r="J29" i="13"/>
  <c r="P29" i="13"/>
  <c r="H29" i="13"/>
  <c r="N29" i="13"/>
  <c r="L29" i="13"/>
  <c r="J27" i="13"/>
  <c r="N27" i="13"/>
  <c r="L27" i="13"/>
  <c r="H27" i="13"/>
  <c r="R27" i="13" s="1"/>
  <c r="P27" i="13"/>
  <c r="N31" i="13"/>
  <c r="L31" i="13"/>
  <c r="J31" i="13"/>
  <c r="P31" i="13"/>
  <c r="H31" i="13"/>
  <c r="P26" i="15"/>
  <c r="H26" i="15"/>
  <c r="R26" i="15" s="1"/>
  <c r="N26" i="15"/>
  <c r="L26" i="15"/>
  <c r="J26" i="15"/>
  <c r="V25" i="16"/>
  <c r="N25" i="16"/>
  <c r="R25" i="16"/>
  <c r="Z25" i="16"/>
  <c r="J25" i="16"/>
  <c r="Z20" i="16"/>
  <c r="J20" i="16"/>
  <c r="R20" i="16"/>
  <c r="N20" i="16"/>
  <c r="V20" i="16"/>
  <c r="H27" i="16"/>
  <c r="I13" i="16"/>
  <c r="I27" i="16" s="1"/>
  <c r="AA20" i="16"/>
  <c r="AH49" i="9"/>
  <c r="AH37" i="9"/>
  <c r="AH29" i="9"/>
  <c r="AH21" i="9"/>
  <c r="AH50" i="9"/>
  <c r="AH56" i="9"/>
  <c r="AH39" i="9"/>
  <c r="AF63" i="9"/>
  <c r="AH13" i="9"/>
  <c r="P82" i="6"/>
  <c r="P90" i="6" s="1"/>
  <c r="H21" i="5" s="1"/>
  <c r="P18" i="6"/>
  <c r="P26" i="6" s="1"/>
  <c r="H13" i="5" s="1"/>
  <c r="P50" i="6"/>
  <c r="P58" i="6" s="1"/>
  <c r="H17" i="5" s="1"/>
  <c r="H50" i="6"/>
  <c r="H58" i="6" s="1"/>
  <c r="H16" i="5" s="1"/>
  <c r="H82" i="6"/>
  <c r="H90" i="6" s="1"/>
  <c r="H20" i="5" s="1"/>
  <c r="AH17" i="9"/>
  <c r="V63" i="9"/>
  <c r="F50" i="6"/>
  <c r="F58" i="6" s="1"/>
  <c r="F16" i="5" s="1"/>
  <c r="N82" i="6"/>
  <c r="N90" i="6" s="1"/>
  <c r="F21" i="5" s="1"/>
  <c r="N18" i="6"/>
  <c r="N26" i="6" s="1"/>
  <c r="F13" i="5" s="1"/>
  <c r="N50" i="6"/>
  <c r="N58" i="6" s="1"/>
  <c r="F17" i="5" s="1"/>
  <c r="K55" i="8"/>
  <c r="E56" i="9"/>
  <c r="AH30" i="9"/>
  <c r="AH28" i="9"/>
  <c r="AH14" i="9"/>
  <c r="F82" i="6"/>
  <c r="F90" i="6" s="1"/>
  <c r="F20" i="5" s="1"/>
  <c r="I86" i="6"/>
  <c r="D82" i="6"/>
  <c r="Q67" i="6"/>
  <c r="Q71" i="6"/>
  <c r="O18" i="6"/>
  <c r="O26" i="6" s="1"/>
  <c r="G13" i="5" s="1"/>
  <c r="G22" i="5" s="1"/>
  <c r="E19" i="9"/>
  <c r="K18" i="8"/>
  <c r="E27" i="9"/>
  <c r="K26" i="8"/>
  <c r="E35" i="9"/>
  <c r="K34" i="8"/>
  <c r="K57" i="8"/>
  <c r="E58" i="9"/>
  <c r="K15" i="10"/>
  <c r="I15" i="10"/>
  <c r="O15" i="10"/>
  <c r="M15" i="10"/>
  <c r="K13" i="8"/>
  <c r="E14" i="9"/>
  <c r="E22" i="9"/>
  <c r="K21" i="8"/>
  <c r="E30" i="9"/>
  <c r="K29" i="8"/>
  <c r="K37" i="8"/>
  <c r="E38" i="9"/>
  <c r="Q12" i="10"/>
  <c r="Q32" i="10" s="1"/>
  <c r="I12" i="10"/>
  <c r="O12" i="10"/>
  <c r="M12" i="10"/>
  <c r="K12" i="10"/>
  <c r="J12" i="11"/>
  <c r="P12" i="11"/>
  <c r="H12" i="11"/>
  <c r="L12" i="11"/>
  <c r="N12" i="11"/>
  <c r="J29" i="11"/>
  <c r="P29" i="11"/>
  <c r="H29" i="11"/>
  <c r="N29" i="11"/>
  <c r="L29" i="11"/>
  <c r="J24" i="12"/>
  <c r="P24" i="12"/>
  <c r="H24" i="12"/>
  <c r="N24" i="12"/>
  <c r="L24" i="12"/>
  <c r="O13" i="10"/>
  <c r="M13" i="10"/>
  <c r="K13" i="10"/>
  <c r="I13" i="10"/>
  <c r="L26" i="13"/>
  <c r="J26" i="13"/>
  <c r="H26" i="13"/>
  <c r="P26" i="13"/>
  <c r="N26" i="13"/>
  <c r="E45" i="9"/>
  <c r="K44" i="8"/>
  <c r="E53" i="9"/>
  <c r="K52" i="8"/>
  <c r="E61" i="9"/>
  <c r="K60" i="8"/>
  <c r="K20" i="10"/>
  <c r="O20" i="10"/>
  <c r="M20" i="10"/>
  <c r="I20" i="10"/>
  <c r="P17" i="11"/>
  <c r="H17" i="11"/>
  <c r="R17" i="11" s="1"/>
  <c r="N17" i="11"/>
  <c r="L17" i="11"/>
  <c r="J17" i="11"/>
  <c r="J27" i="14"/>
  <c r="P27" i="14"/>
  <c r="H27" i="14"/>
  <c r="N27" i="14"/>
  <c r="L27" i="14"/>
  <c r="N14" i="11"/>
  <c r="L14" i="11"/>
  <c r="P14" i="11"/>
  <c r="J14" i="11"/>
  <c r="H14" i="11"/>
  <c r="P30" i="11"/>
  <c r="H30" i="11"/>
  <c r="N30" i="11"/>
  <c r="L30" i="11"/>
  <c r="J30" i="11"/>
  <c r="P25" i="12"/>
  <c r="H25" i="12"/>
  <c r="R25" i="12" s="1"/>
  <c r="N25" i="12"/>
  <c r="L25" i="12"/>
  <c r="J25" i="12"/>
  <c r="P23" i="13"/>
  <c r="H23" i="13"/>
  <c r="N23" i="13"/>
  <c r="L23" i="13"/>
  <c r="J23" i="13"/>
  <c r="L15" i="11"/>
  <c r="J15" i="11"/>
  <c r="P15" i="11"/>
  <c r="N15" i="11"/>
  <c r="H15" i="11"/>
  <c r="N31" i="11"/>
  <c r="L31" i="11"/>
  <c r="J31" i="11"/>
  <c r="H31" i="11"/>
  <c r="P31" i="11"/>
  <c r="N26" i="12"/>
  <c r="L26" i="12"/>
  <c r="J26" i="12"/>
  <c r="H26" i="12"/>
  <c r="P26" i="12"/>
  <c r="N20" i="13"/>
  <c r="L20" i="13"/>
  <c r="J20" i="13"/>
  <c r="P20" i="13"/>
  <c r="H20" i="13"/>
  <c r="R20" i="13" s="1"/>
  <c r="L27" i="12"/>
  <c r="J27" i="12"/>
  <c r="P27" i="12"/>
  <c r="H27" i="12"/>
  <c r="R27" i="12" s="1"/>
  <c r="N27" i="12"/>
  <c r="L21" i="13"/>
  <c r="J21" i="13"/>
  <c r="P21" i="13"/>
  <c r="H21" i="13"/>
  <c r="N21" i="13"/>
  <c r="P12" i="14"/>
  <c r="H12" i="14"/>
  <c r="N12" i="14"/>
  <c r="L12" i="14"/>
  <c r="J12" i="14"/>
  <c r="P28" i="14"/>
  <c r="H28" i="14"/>
  <c r="N28" i="14"/>
  <c r="L28" i="14"/>
  <c r="J28" i="14"/>
  <c r="J25" i="15"/>
  <c r="P25" i="15"/>
  <c r="H25" i="15"/>
  <c r="L25" i="15"/>
  <c r="N25" i="15"/>
  <c r="N17" i="14"/>
  <c r="L17" i="14"/>
  <c r="J17" i="14"/>
  <c r="P17" i="14"/>
  <c r="H17" i="14"/>
  <c r="L26" i="14"/>
  <c r="J26" i="14"/>
  <c r="P26" i="14"/>
  <c r="H26" i="14"/>
  <c r="N26" i="14"/>
  <c r="P18" i="15"/>
  <c r="H18" i="15"/>
  <c r="N18" i="15"/>
  <c r="L18" i="15"/>
  <c r="J18" i="15"/>
  <c r="V17" i="16"/>
  <c r="R17" i="16"/>
  <c r="J17" i="16"/>
  <c r="N17" i="16"/>
  <c r="Z17" i="16"/>
  <c r="N19" i="15"/>
  <c r="L19" i="15"/>
  <c r="P19" i="15"/>
  <c r="J19" i="15"/>
  <c r="H19" i="15"/>
  <c r="V13" i="16"/>
  <c r="N13" i="16"/>
  <c r="Z13" i="16"/>
  <c r="R13" i="16"/>
  <c r="J13" i="16"/>
  <c r="L16" i="15"/>
  <c r="J16" i="15"/>
  <c r="P16" i="15"/>
  <c r="N16" i="15"/>
  <c r="H16" i="15"/>
  <c r="R16" i="15" s="1"/>
  <c r="N15" i="16"/>
  <c r="Z15" i="16"/>
  <c r="R15" i="16"/>
  <c r="J15" i="16"/>
  <c r="V15" i="16"/>
  <c r="P16" i="8"/>
  <c r="I35" i="6"/>
  <c r="I37" i="6"/>
  <c r="I39" i="6"/>
  <c r="I41" i="6"/>
  <c r="I23" i="6"/>
  <c r="G33" i="1" s="1"/>
  <c r="I19" i="6"/>
  <c r="G29" i="1" s="1"/>
  <c r="F18" i="6"/>
  <c r="F26" i="6" s="1"/>
  <c r="F12" i="5" s="1"/>
  <c r="AA15" i="16"/>
  <c r="AH25" i="9"/>
  <c r="AH40" i="9"/>
  <c r="AH38" i="9"/>
  <c r="AH22" i="9"/>
  <c r="I84" i="6"/>
  <c r="E50" i="6"/>
  <c r="E58" i="6" s="1"/>
  <c r="E16" i="5" s="1"/>
  <c r="E18" i="9"/>
  <c r="K17" i="8"/>
  <c r="K25" i="10"/>
  <c r="I25" i="10"/>
  <c r="M25" i="10"/>
  <c r="O25" i="10"/>
  <c r="J16" i="12"/>
  <c r="P16" i="12"/>
  <c r="H16" i="12"/>
  <c r="N16" i="12"/>
  <c r="L16" i="12"/>
  <c r="J18" i="13"/>
  <c r="P18" i="13"/>
  <c r="H18" i="13"/>
  <c r="N18" i="13"/>
  <c r="L18" i="13"/>
  <c r="E49" i="9"/>
  <c r="K48" i="8"/>
  <c r="I30" i="10"/>
  <c r="O30" i="10"/>
  <c r="M30" i="10"/>
  <c r="K30" i="10"/>
  <c r="N22" i="11"/>
  <c r="L22" i="11"/>
  <c r="P22" i="11"/>
  <c r="J22" i="11"/>
  <c r="H22" i="11"/>
  <c r="P15" i="13"/>
  <c r="H15" i="13"/>
  <c r="N15" i="13"/>
  <c r="L15" i="13"/>
  <c r="J15" i="13"/>
  <c r="N18" i="12"/>
  <c r="L18" i="12"/>
  <c r="J18" i="12"/>
  <c r="H18" i="12"/>
  <c r="P18" i="12"/>
  <c r="L13" i="13"/>
  <c r="J13" i="13"/>
  <c r="P13" i="13"/>
  <c r="H13" i="13"/>
  <c r="N13" i="13"/>
  <c r="P20" i="14"/>
  <c r="H20" i="14"/>
  <c r="N20" i="14"/>
  <c r="L20" i="14"/>
  <c r="J20" i="14"/>
  <c r="N19" i="16"/>
  <c r="V19" i="16"/>
  <c r="J19" i="16"/>
  <c r="R19" i="16"/>
  <c r="Z19" i="16"/>
  <c r="L18" i="14"/>
  <c r="J18" i="14"/>
  <c r="P18" i="14"/>
  <c r="H18" i="14"/>
  <c r="N18" i="14"/>
  <c r="R14" i="16"/>
  <c r="V14" i="16"/>
  <c r="N14" i="16"/>
  <c r="Z14" i="16"/>
  <c r="J14" i="16"/>
  <c r="R22" i="16"/>
  <c r="Z22" i="16"/>
  <c r="J22" i="16"/>
  <c r="N22" i="16"/>
  <c r="V22" i="16"/>
  <c r="D66" i="6"/>
  <c r="D34" i="6"/>
  <c r="O18" i="17"/>
  <c r="O31" i="17" s="1"/>
  <c r="O52" i="17" s="1"/>
  <c r="E13" i="17" s="1"/>
  <c r="M31" i="17"/>
  <c r="M52" i="17" s="1"/>
  <c r="AA25" i="16"/>
  <c r="AA18" i="16"/>
  <c r="Q13" i="16"/>
  <c r="Q27" i="16" s="1"/>
  <c r="P27" i="16"/>
  <c r="T27" i="16"/>
  <c r="U13" i="16"/>
  <c r="U27" i="16" s="1"/>
  <c r="AA17" i="16"/>
  <c r="AA23" i="16"/>
  <c r="AA24" i="16"/>
  <c r="L27" i="16"/>
  <c r="M13" i="16"/>
  <c r="M27" i="16" s="1"/>
  <c r="AA22" i="16"/>
  <c r="AH60" i="9"/>
  <c r="AH57" i="9"/>
  <c r="AH42" i="9"/>
  <c r="AH48" i="9"/>
  <c r="AH62" i="9"/>
  <c r="L63" i="9"/>
  <c r="L18" i="6"/>
  <c r="L50" i="6"/>
  <c r="L82" i="6"/>
  <c r="AH26" i="9"/>
  <c r="AH24" i="9"/>
  <c r="E82" i="6"/>
  <c r="E90" i="6" s="1"/>
  <c r="E20" i="5" s="1"/>
  <c r="G82" i="6"/>
  <c r="G90" i="6" s="1"/>
  <c r="G20" i="5" s="1"/>
  <c r="AH46" i="9"/>
  <c r="N66" i="6"/>
  <c r="N74" i="6" s="1"/>
  <c r="F19" i="5" s="1"/>
  <c r="I54" i="6"/>
  <c r="D50" i="6"/>
  <c r="AH54" i="9"/>
  <c r="E13" i="9"/>
  <c r="K12" i="8"/>
  <c r="O12" i="8"/>
  <c r="O13" i="8" s="1"/>
  <c r="O14" i="8" s="1"/>
  <c r="O15" i="8" s="1"/>
  <c r="O16" i="8" s="1"/>
  <c r="O17" i="8" s="1"/>
  <c r="O18" i="8" s="1"/>
  <c r="O19" i="8" s="1"/>
  <c r="O20" i="8" s="1"/>
  <c r="O21" i="8" s="1"/>
  <c r="O22" i="8" s="1"/>
  <c r="O23" i="8" s="1"/>
  <c r="O24" i="8" s="1"/>
  <c r="O25" i="8" s="1"/>
  <c r="O26" i="8" s="1"/>
  <c r="O27" i="8" s="1"/>
  <c r="O28" i="8" s="1"/>
  <c r="O29" i="8" s="1"/>
  <c r="O30" i="8" s="1"/>
  <c r="O31" i="8" s="1"/>
  <c r="O32" i="8" s="1"/>
  <c r="O33" i="8" s="1"/>
  <c r="O34" i="8" s="1"/>
  <c r="O35" i="8" s="1"/>
  <c r="O36" i="8" s="1"/>
  <c r="O37" i="8" s="1"/>
  <c r="O38" i="8" s="1"/>
  <c r="O39" i="8" s="1"/>
  <c r="O40" i="8" s="1"/>
  <c r="O41" i="8" s="1"/>
  <c r="O42" i="8" s="1"/>
  <c r="O43" i="8" s="1"/>
  <c r="O44" i="8" s="1"/>
  <c r="O45" i="8" s="1"/>
  <c r="O46" i="8" s="1"/>
  <c r="O47" i="8" s="1"/>
  <c r="O48" i="8" s="1"/>
  <c r="O49" i="8" s="1"/>
  <c r="O50" i="8" s="1"/>
  <c r="O51" i="8" s="1"/>
  <c r="O52" i="8" s="1"/>
  <c r="O53" i="8" s="1"/>
  <c r="O54" i="8" s="1"/>
  <c r="O55" i="8" s="1"/>
  <c r="O56" i="8" s="1"/>
  <c r="O57" i="8" s="1"/>
  <c r="O58" i="8" s="1"/>
  <c r="O59" i="8" s="1"/>
  <c r="O60" i="8" s="1"/>
  <c r="O61" i="8" s="1"/>
  <c r="E21" i="9"/>
  <c r="K20" i="8"/>
  <c r="E29" i="9"/>
  <c r="K28" i="8"/>
  <c r="E37" i="9"/>
  <c r="K36" i="8"/>
  <c r="K43" i="8"/>
  <c r="E44" i="9"/>
  <c r="M19" i="10"/>
  <c r="K19" i="10"/>
  <c r="I19" i="10"/>
  <c r="O19" i="10"/>
  <c r="E16" i="9"/>
  <c r="K15" i="8"/>
  <c r="E24" i="9"/>
  <c r="K23" i="8"/>
  <c r="E32" i="9"/>
  <c r="K31" i="8"/>
  <c r="K45" i="8"/>
  <c r="E46" i="9"/>
  <c r="I16" i="10"/>
  <c r="O16" i="10"/>
  <c r="M16" i="10"/>
  <c r="K16" i="10"/>
  <c r="J16" i="11"/>
  <c r="P16" i="11"/>
  <c r="H16" i="11"/>
  <c r="L16" i="11"/>
  <c r="N16" i="11"/>
  <c r="J12" i="12"/>
  <c r="P12" i="12"/>
  <c r="H12" i="12"/>
  <c r="N12" i="12"/>
  <c r="L12" i="12"/>
  <c r="J28" i="12"/>
  <c r="P28" i="12"/>
  <c r="H28" i="12"/>
  <c r="N28" i="12"/>
  <c r="L28" i="12"/>
  <c r="O17" i="10"/>
  <c r="M17" i="10"/>
  <c r="K17" i="10"/>
  <c r="I17" i="10"/>
  <c r="J14" i="13"/>
  <c r="P14" i="13"/>
  <c r="H14" i="13"/>
  <c r="R14" i="13" s="1"/>
  <c r="N14" i="13"/>
  <c r="L14" i="13"/>
  <c r="E39" i="9"/>
  <c r="K38" i="8"/>
  <c r="E47" i="9"/>
  <c r="K46" i="8"/>
  <c r="E55" i="9"/>
  <c r="K54" i="8"/>
  <c r="I26" i="10"/>
  <c r="O26" i="10"/>
  <c r="M26" i="10"/>
  <c r="K26" i="10"/>
  <c r="P21" i="11"/>
  <c r="H21" i="11"/>
  <c r="N21" i="11"/>
  <c r="L21" i="11"/>
  <c r="J21" i="11"/>
  <c r="O23" i="10"/>
  <c r="M23" i="10"/>
  <c r="K23" i="10"/>
  <c r="I23" i="10"/>
  <c r="N18" i="11"/>
  <c r="L18" i="11"/>
  <c r="P18" i="11"/>
  <c r="J18" i="11"/>
  <c r="H18" i="11"/>
  <c r="P13" i="12"/>
  <c r="H13" i="12"/>
  <c r="N13" i="12"/>
  <c r="L13" i="12"/>
  <c r="J13" i="12"/>
  <c r="P29" i="12"/>
  <c r="H29" i="12"/>
  <c r="R29" i="12" s="1"/>
  <c r="N29" i="12"/>
  <c r="L29" i="12"/>
  <c r="J29" i="12"/>
  <c r="M24" i="10"/>
  <c r="K24" i="10"/>
  <c r="O24" i="10"/>
  <c r="I24" i="10"/>
  <c r="L19" i="11"/>
  <c r="J19" i="11"/>
  <c r="P19" i="11"/>
  <c r="N19" i="11"/>
  <c r="H19" i="11"/>
  <c r="R19" i="11" s="1"/>
  <c r="N14" i="12"/>
  <c r="L14" i="12"/>
  <c r="J14" i="12"/>
  <c r="H14" i="12"/>
  <c r="R14" i="12" s="1"/>
  <c r="P14" i="12"/>
  <c r="N30" i="12"/>
  <c r="L30" i="12"/>
  <c r="J30" i="12"/>
  <c r="H30" i="12"/>
  <c r="P30" i="12"/>
  <c r="N24" i="13"/>
  <c r="L24" i="13"/>
  <c r="J24" i="13"/>
  <c r="P24" i="13"/>
  <c r="H24" i="13"/>
  <c r="L15" i="12"/>
  <c r="J15" i="12"/>
  <c r="P15" i="12"/>
  <c r="H15" i="12"/>
  <c r="N15" i="12"/>
  <c r="L31" i="12"/>
  <c r="J31" i="12"/>
  <c r="P31" i="12"/>
  <c r="H31" i="12"/>
  <c r="R31" i="12" s="1"/>
  <c r="N31" i="12"/>
  <c r="L25" i="13"/>
  <c r="J25" i="13"/>
  <c r="P25" i="13"/>
  <c r="H25" i="13"/>
  <c r="N25" i="13"/>
  <c r="P16" i="14"/>
  <c r="H16" i="14"/>
  <c r="R16" i="14" s="1"/>
  <c r="N16" i="14"/>
  <c r="L16" i="14"/>
  <c r="J16" i="14"/>
  <c r="J13" i="15"/>
  <c r="P13" i="15"/>
  <c r="H13" i="15"/>
  <c r="L13" i="15"/>
  <c r="N13" i="15"/>
  <c r="J29" i="15"/>
  <c r="P29" i="15"/>
  <c r="H29" i="15"/>
  <c r="L29" i="15"/>
  <c r="N29" i="15"/>
  <c r="N21" i="14"/>
  <c r="L21" i="14"/>
  <c r="J21" i="14"/>
  <c r="P21" i="14"/>
  <c r="H21" i="14"/>
  <c r="L14" i="14"/>
  <c r="J14" i="14"/>
  <c r="P14" i="14"/>
  <c r="H14" i="14"/>
  <c r="N14" i="14"/>
  <c r="L30" i="14"/>
  <c r="J30" i="14"/>
  <c r="P30" i="14"/>
  <c r="H30" i="14"/>
  <c r="N30" i="14"/>
  <c r="P22" i="15"/>
  <c r="H22" i="15"/>
  <c r="N22" i="15"/>
  <c r="L22" i="15"/>
  <c r="J22" i="15"/>
  <c r="V21" i="16"/>
  <c r="N21" i="16"/>
  <c r="J21" i="16"/>
  <c r="R21" i="16"/>
  <c r="Z21" i="16"/>
  <c r="N23" i="15"/>
  <c r="L23" i="15"/>
  <c r="P23" i="15"/>
  <c r="J23" i="15"/>
  <c r="H23" i="15"/>
  <c r="R18" i="16"/>
  <c r="N18" i="16"/>
  <c r="Z18" i="16"/>
  <c r="J18" i="16"/>
  <c r="V18" i="16"/>
  <c r="L20" i="15"/>
  <c r="J20" i="15"/>
  <c r="P20" i="15"/>
  <c r="N20" i="15"/>
  <c r="H20" i="15"/>
  <c r="N23" i="16"/>
  <c r="V23" i="16"/>
  <c r="Z23" i="16"/>
  <c r="AB23" i="16" s="1"/>
  <c r="J23" i="16"/>
  <c r="R23" i="16"/>
  <c r="Z16" i="16"/>
  <c r="J16" i="16"/>
  <c r="V16" i="16"/>
  <c r="N16" i="16"/>
  <c r="R16" i="16"/>
  <c r="N34" i="6"/>
  <c r="N42" i="6" s="1"/>
  <c r="F15" i="5" s="1"/>
  <c r="L34" i="6"/>
  <c r="Q37" i="6"/>
  <c r="Q41" i="6"/>
  <c r="G66" i="6"/>
  <c r="G74" i="6" s="1"/>
  <c r="G18" i="5" s="1"/>
  <c r="I70" i="6"/>
  <c r="I72" i="6"/>
  <c r="H34" i="6"/>
  <c r="H42" i="6" s="1"/>
  <c r="H14" i="5" s="1"/>
  <c r="I22" i="6"/>
  <c r="H18" i="6"/>
  <c r="H26" i="6" s="1"/>
  <c r="H12" i="5" s="1"/>
  <c r="G35" i="5" l="1"/>
  <c r="G34" i="5"/>
  <c r="G33" i="5"/>
  <c r="G32" i="5"/>
  <c r="G31" i="5"/>
  <c r="G30" i="5"/>
  <c r="G29" i="5"/>
  <c r="G28" i="5"/>
  <c r="G27" i="5"/>
  <c r="G26" i="5"/>
  <c r="G36" i="5" s="1"/>
  <c r="Q18" i="6"/>
  <c r="Q26" i="6" s="1"/>
  <c r="L26" i="6"/>
  <c r="D13" i="5" s="1"/>
  <c r="I13" i="5" s="1"/>
  <c r="L32" i="13"/>
  <c r="I26" i="6"/>
  <c r="J32" i="12"/>
  <c r="S13" i="10"/>
  <c r="R13" i="10"/>
  <c r="M32" i="10"/>
  <c r="H13" i="2"/>
  <c r="H13" i="3"/>
  <c r="F2" i="1"/>
  <c r="R23" i="15"/>
  <c r="R28" i="12"/>
  <c r="J27" i="16"/>
  <c r="V27" i="16"/>
  <c r="R25" i="15"/>
  <c r="J32" i="14"/>
  <c r="P32" i="14"/>
  <c r="R30" i="11"/>
  <c r="R26" i="13"/>
  <c r="P32" i="11"/>
  <c r="O32" i="10"/>
  <c r="AB25" i="16"/>
  <c r="R23" i="11"/>
  <c r="F49" i="5"/>
  <c r="F45" i="5"/>
  <c r="G45" i="5"/>
  <c r="G53" i="5" s="1"/>
  <c r="G49" i="5"/>
  <c r="F50" i="5"/>
  <c r="F53" i="5"/>
  <c r="R28" i="15"/>
  <c r="J32" i="15"/>
  <c r="R14" i="15"/>
  <c r="R28" i="13"/>
  <c r="R29" i="14"/>
  <c r="R21" i="15"/>
  <c r="R28" i="11"/>
  <c r="R16" i="13"/>
  <c r="R19" i="14"/>
  <c r="R22" i="10"/>
  <c r="S22" i="10"/>
  <c r="R23" i="14"/>
  <c r="AA27" i="16"/>
  <c r="G31" i="1"/>
  <c r="R17" i="15"/>
  <c r="R19" i="12"/>
  <c r="R12" i="13"/>
  <c r="H32" i="13"/>
  <c r="N32" i="13"/>
  <c r="R17" i="12"/>
  <c r="R20" i="11"/>
  <c r="E13" i="3"/>
  <c r="C2" i="1"/>
  <c r="E13" i="2"/>
  <c r="I12" i="5"/>
  <c r="S23" i="10"/>
  <c r="R23" i="10"/>
  <c r="R26" i="10"/>
  <c r="S26" i="10"/>
  <c r="N27" i="16"/>
  <c r="R12" i="14"/>
  <c r="H32" i="14"/>
  <c r="H32" i="11"/>
  <c r="R12" i="11"/>
  <c r="F13" i="3"/>
  <c r="D2" i="1"/>
  <c r="F13" i="2"/>
  <c r="G52" i="5"/>
  <c r="I43" i="5"/>
  <c r="P32" i="15"/>
  <c r="R29" i="10"/>
  <c r="S29" i="10"/>
  <c r="AB16" i="16"/>
  <c r="R15" i="12"/>
  <c r="S24" i="10"/>
  <c r="R24" i="10"/>
  <c r="D13" i="2"/>
  <c r="D13" i="3"/>
  <c r="B2" i="1"/>
  <c r="AB14" i="16"/>
  <c r="R13" i="13"/>
  <c r="R15" i="13"/>
  <c r="R18" i="13"/>
  <c r="H22" i="5"/>
  <c r="AB18" i="16"/>
  <c r="R22" i="15"/>
  <c r="R14" i="14"/>
  <c r="R13" i="15"/>
  <c r="H32" i="12"/>
  <c r="R12" i="12"/>
  <c r="D58" i="6"/>
  <c r="D16" i="5" s="1"/>
  <c r="I16" i="5" s="1"/>
  <c r="I50" i="6"/>
  <c r="I58" i="6" s="1"/>
  <c r="Q82" i="6"/>
  <c r="Q90" i="6" s="1"/>
  <c r="L90" i="6"/>
  <c r="D21" i="5" s="1"/>
  <c r="I21" i="5" s="1"/>
  <c r="D74" i="6"/>
  <c r="D18" i="5" s="1"/>
  <c r="I18" i="5" s="1"/>
  <c r="I66" i="6"/>
  <c r="I74" i="6" s="1"/>
  <c r="AB22" i="16"/>
  <c r="R18" i="14"/>
  <c r="AB19" i="16"/>
  <c r="R20" i="14"/>
  <c r="R18" i="12"/>
  <c r="R16" i="12"/>
  <c r="P17" i="8"/>
  <c r="AB15" i="16"/>
  <c r="R27" i="16"/>
  <c r="R19" i="15"/>
  <c r="R26" i="14"/>
  <c r="R17" i="14"/>
  <c r="L32" i="14"/>
  <c r="R26" i="12"/>
  <c r="R27" i="14"/>
  <c r="R20" i="10"/>
  <c r="S20" i="10"/>
  <c r="R24" i="12"/>
  <c r="N32" i="11"/>
  <c r="J32" i="11"/>
  <c r="I32" i="10"/>
  <c r="S12" i="10"/>
  <c r="R15" i="10"/>
  <c r="S15" i="10"/>
  <c r="R31" i="13"/>
  <c r="R29" i="13"/>
  <c r="S27" i="10"/>
  <c r="R27" i="10"/>
  <c r="I41" i="5"/>
  <c r="I44" i="5"/>
  <c r="I42" i="5"/>
  <c r="E22" i="5"/>
  <c r="AB26" i="16"/>
  <c r="R12" i="15"/>
  <c r="H32" i="15"/>
  <c r="L32" i="15"/>
  <c r="R13" i="14"/>
  <c r="R26" i="11"/>
  <c r="S18" i="10"/>
  <c r="R18" i="10"/>
  <c r="R20" i="12"/>
  <c r="G35" i="1"/>
  <c r="R31" i="14"/>
  <c r="R25" i="14"/>
  <c r="P32" i="13"/>
  <c r="S28" i="10"/>
  <c r="R28" i="10"/>
  <c r="R25" i="11"/>
  <c r="S21" i="10"/>
  <c r="R21" i="10"/>
  <c r="L74" i="6"/>
  <c r="D19" i="5" s="1"/>
  <c r="I19" i="5" s="1"/>
  <c r="Q66" i="6"/>
  <c r="Q74" i="6" s="1"/>
  <c r="P82" i="18"/>
  <c r="L32" i="12"/>
  <c r="G50" i="5"/>
  <c r="H45" i="5"/>
  <c r="H53" i="5" s="1"/>
  <c r="E2" i="1"/>
  <c r="G13" i="2"/>
  <c r="G13" i="3"/>
  <c r="R30" i="14"/>
  <c r="R29" i="15"/>
  <c r="R24" i="13"/>
  <c r="R13" i="12"/>
  <c r="N32" i="12"/>
  <c r="S16" i="10"/>
  <c r="R16" i="10"/>
  <c r="D42" i="6"/>
  <c r="D14" i="5" s="1"/>
  <c r="I14" i="5" s="1"/>
  <c r="I34" i="6"/>
  <c r="I42" i="6" s="1"/>
  <c r="L42" i="6"/>
  <c r="D15" i="5" s="1"/>
  <c r="I15" i="5" s="1"/>
  <c r="Q34" i="6"/>
  <c r="Q42" i="6" s="1"/>
  <c r="AB21" i="16"/>
  <c r="R21" i="14"/>
  <c r="G32" i="1"/>
  <c r="R20" i="15"/>
  <c r="R25" i="13"/>
  <c r="R30" i="12"/>
  <c r="R18" i="11"/>
  <c r="R21" i="11"/>
  <c r="S17" i="10"/>
  <c r="R17" i="10"/>
  <c r="P32" i="12"/>
  <c r="R16" i="11"/>
  <c r="S19" i="10"/>
  <c r="R19" i="10"/>
  <c r="Q50" i="6"/>
  <c r="Q58" i="6" s="1"/>
  <c r="L58" i="6"/>
  <c r="D17" i="5" s="1"/>
  <c r="I17" i="5" s="1"/>
  <c r="R22" i="11"/>
  <c r="R30" i="10"/>
  <c r="S30" i="10"/>
  <c r="R25" i="10"/>
  <c r="S25" i="10"/>
  <c r="F22" i="5"/>
  <c r="Z27" i="16"/>
  <c r="AB13" i="16"/>
  <c r="AB17" i="16"/>
  <c r="R18" i="15"/>
  <c r="R28" i="14"/>
  <c r="N32" i="14"/>
  <c r="R21" i="13"/>
  <c r="R31" i="11"/>
  <c r="R15" i="11"/>
  <c r="R23" i="13"/>
  <c r="R14" i="11"/>
  <c r="R29" i="11"/>
  <c r="L32" i="11"/>
  <c r="K32" i="10"/>
  <c r="H14" i="3"/>
  <c r="H14" i="2"/>
  <c r="F3" i="1"/>
  <c r="D90" i="6"/>
  <c r="D20" i="5" s="1"/>
  <c r="I20" i="5" s="1"/>
  <c r="I82" i="6"/>
  <c r="I90" i="6" s="1"/>
  <c r="AH63" i="9"/>
  <c r="AB20" i="16"/>
  <c r="S14" i="10"/>
  <c r="R14" i="10"/>
  <c r="R15" i="14"/>
  <c r="F52" i="5"/>
  <c r="F51" i="5"/>
  <c r="E45" i="5"/>
  <c r="E51" i="5" s="1"/>
  <c r="G51" i="5"/>
  <c r="D45" i="5"/>
  <c r="D51" i="5" s="1"/>
  <c r="I40" i="5"/>
  <c r="G30" i="1"/>
  <c r="AB24" i="16"/>
  <c r="N32" i="15"/>
  <c r="R31" i="15"/>
  <c r="R24" i="14"/>
  <c r="R17" i="13"/>
  <c r="R22" i="12"/>
  <c r="R19" i="13"/>
  <c r="S31" i="10"/>
  <c r="R31" i="10"/>
  <c r="R13" i="11"/>
  <c r="R24" i="11"/>
  <c r="R24" i="15"/>
  <c r="J32" i="13"/>
  <c r="F16" i="2" l="1"/>
  <c r="F16" i="3"/>
  <c r="D49" i="5"/>
  <c r="E49" i="5"/>
  <c r="F35" i="5"/>
  <c r="F34" i="5"/>
  <c r="F33" i="5"/>
  <c r="F32" i="5"/>
  <c r="F30" i="5"/>
  <c r="F28" i="5"/>
  <c r="F26" i="5"/>
  <c r="F27" i="5"/>
  <c r="F31" i="5"/>
  <c r="F29" i="5"/>
  <c r="G16" i="3"/>
  <c r="G16" i="2"/>
  <c r="H49" i="5"/>
  <c r="H17" i="2"/>
  <c r="H17" i="3"/>
  <c r="D53" i="5"/>
  <c r="E15" i="3"/>
  <c r="E15" i="2"/>
  <c r="R32" i="12"/>
  <c r="G5" i="1" s="1"/>
  <c r="I13" i="3"/>
  <c r="H19" i="2"/>
  <c r="H19" i="3"/>
  <c r="D15" i="2"/>
  <c r="D15" i="3"/>
  <c r="I22" i="5"/>
  <c r="D17" i="2"/>
  <c r="D17" i="3"/>
  <c r="H31" i="1"/>
  <c r="E19" i="3"/>
  <c r="E19" i="2"/>
  <c r="H52" i="5"/>
  <c r="G20" i="2"/>
  <c r="G20" i="3"/>
  <c r="F17" i="3"/>
  <c r="F17" i="2"/>
  <c r="AB27" i="16"/>
  <c r="G9" i="1" s="1"/>
  <c r="E53" i="5"/>
  <c r="G15" i="2"/>
  <c r="G15" i="3"/>
  <c r="D16" i="3"/>
  <c r="D16" i="2"/>
  <c r="I13" i="2"/>
  <c r="D52" i="5"/>
  <c r="D18" i="3"/>
  <c r="D18" i="2"/>
  <c r="D22" i="5"/>
  <c r="R32" i="13"/>
  <c r="G6" i="1" s="1"/>
  <c r="H32" i="1" s="1"/>
  <c r="G54" i="5"/>
  <c r="F54" i="5"/>
  <c r="G14" i="3"/>
  <c r="E3" i="1"/>
  <c r="G14" i="2"/>
  <c r="H18" i="3"/>
  <c r="H18" i="2"/>
  <c r="D20" i="3"/>
  <c r="D20" i="2"/>
  <c r="F14" i="2"/>
  <c r="F14" i="3"/>
  <c r="D3" i="1"/>
  <c r="E16" i="2"/>
  <c r="E16" i="3"/>
  <c r="E52" i="5"/>
  <c r="C3" i="1"/>
  <c r="E14" i="2"/>
  <c r="E14" i="3"/>
  <c r="G18" i="3"/>
  <c r="G18" i="2"/>
  <c r="F19" i="3"/>
  <c r="F19" i="2"/>
  <c r="G19" i="3"/>
  <c r="G19" i="2"/>
  <c r="H51" i="5"/>
  <c r="F15" i="3"/>
  <c r="F15" i="2"/>
  <c r="H20" i="3"/>
  <c r="H20" i="2"/>
  <c r="D19" i="2"/>
  <c r="D19" i="3"/>
  <c r="E31" i="5"/>
  <c r="E29" i="5"/>
  <c r="E27" i="5"/>
  <c r="E35" i="5"/>
  <c r="E34" i="5"/>
  <c r="E33" i="5"/>
  <c r="E32" i="5"/>
  <c r="E30" i="5"/>
  <c r="E28" i="5"/>
  <c r="E26" i="5"/>
  <c r="E36" i="5" s="1"/>
  <c r="E50" i="5"/>
  <c r="D50" i="5"/>
  <c r="S32" i="10"/>
  <c r="H35" i="5"/>
  <c r="H34" i="5"/>
  <c r="H33" i="5"/>
  <c r="H32" i="5"/>
  <c r="H30" i="5"/>
  <c r="H28" i="5"/>
  <c r="H26" i="5"/>
  <c r="H36" i="5" s="1"/>
  <c r="H31" i="5"/>
  <c r="H29" i="5"/>
  <c r="H27" i="5"/>
  <c r="R32" i="14"/>
  <c r="G7" i="1" s="1"/>
  <c r="H33" i="1" s="1"/>
  <c r="E12" i="2"/>
  <c r="E26" i="2" s="1"/>
  <c r="H50" i="5"/>
  <c r="H15" i="2"/>
  <c r="H12" i="2" s="1"/>
  <c r="H15" i="3"/>
  <c r="E18" i="2"/>
  <c r="E18" i="3"/>
  <c r="R32" i="10"/>
  <c r="G28" i="1"/>
  <c r="E17" i="3"/>
  <c r="E17" i="2"/>
  <c r="I45" i="5"/>
  <c r="I50" i="5" s="1"/>
  <c r="H16" i="3"/>
  <c r="H16" i="2"/>
  <c r="H35" i="1"/>
  <c r="R32" i="15"/>
  <c r="G8" i="1" s="1"/>
  <c r="H34" i="1" s="1"/>
  <c r="D14" i="3"/>
  <c r="D12" i="3" s="1"/>
  <c r="B3" i="1"/>
  <c r="G3" i="1" s="1"/>
  <c r="H29" i="1" s="1"/>
  <c r="D14" i="2"/>
  <c r="D12" i="2" s="1"/>
  <c r="F18" i="2"/>
  <c r="F18" i="3"/>
  <c r="F20" i="3"/>
  <c r="F20" i="2"/>
  <c r="P18" i="8"/>
  <c r="G2" i="1"/>
  <c r="R32" i="11"/>
  <c r="G4" i="1" s="1"/>
  <c r="H30" i="1" s="1"/>
  <c r="E20" i="3"/>
  <c r="E20" i="2"/>
  <c r="G17" i="2"/>
  <c r="G12" i="2" s="1"/>
  <c r="G17" i="3"/>
  <c r="H12" i="3"/>
  <c r="H26" i="3"/>
  <c r="D26" i="3" l="1"/>
  <c r="D26" i="2"/>
  <c r="G26" i="2"/>
  <c r="H26" i="2"/>
  <c r="H27" i="2"/>
  <c r="E33" i="2"/>
  <c r="E21" i="2"/>
  <c r="P19" i="8"/>
  <c r="I53" i="5"/>
  <c r="H29" i="3"/>
  <c r="E31" i="2"/>
  <c r="D32" i="2"/>
  <c r="I19" i="2"/>
  <c r="H21" i="3"/>
  <c r="H25" i="3" s="1"/>
  <c r="G32" i="2"/>
  <c r="E27" i="2"/>
  <c r="H31" i="3"/>
  <c r="I18" i="2"/>
  <c r="D31" i="2"/>
  <c r="G21" i="2"/>
  <c r="G25" i="2" s="1"/>
  <c r="G33" i="2"/>
  <c r="G15" i="1"/>
  <c r="H54" i="5"/>
  <c r="G30" i="3"/>
  <c r="D27" i="2"/>
  <c r="I14" i="2"/>
  <c r="H28" i="1"/>
  <c r="G36" i="1"/>
  <c r="H28" i="3"/>
  <c r="E25" i="2"/>
  <c r="I52" i="5"/>
  <c r="G32" i="3"/>
  <c r="G31" i="2"/>
  <c r="E29" i="2"/>
  <c r="D21" i="2"/>
  <c r="D25" i="2" s="1"/>
  <c r="I20" i="2"/>
  <c r="G27" i="2"/>
  <c r="D31" i="3"/>
  <c r="I18" i="3"/>
  <c r="G28" i="2"/>
  <c r="I17" i="3"/>
  <c r="D30" i="3"/>
  <c r="I35" i="5"/>
  <c r="I34" i="5"/>
  <c r="I33" i="5"/>
  <c r="I32" i="5"/>
  <c r="I28" i="5"/>
  <c r="I31" i="5"/>
  <c r="I29" i="5"/>
  <c r="I27" i="5"/>
  <c r="I30" i="5"/>
  <c r="I26" i="5"/>
  <c r="F12" i="2"/>
  <c r="I51" i="5"/>
  <c r="G29" i="2"/>
  <c r="H27" i="3"/>
  <c r="G30" i="2"/>
  <c r="G10" i="1"/>
  <c r="F21" i="3"/>
  <c r="F33" i="3" s="1"/>
  <c r="I49" i="5"/>
  <c r="H28" i="2"/>
  <c r="G31" i="3"/>
  <c r="I20" i="3"/>
  <c r="D33" i="3"/>
  <c r="D21" i="3"/>
  <c r="D25" i="3" s="1"/>
  <c r="D29" i="2"/>
  <c r="I16" i="2"/>
  <c r="E32" i="2"/>
  <c r="D30" i="2"/>
  <c r="I17" i="2"/>
  <c r="I15" i="3"/>
  <c r="D28" i="3"/>
  <c r="H32" i="3"/>
  <c r="E28" i="2"/>
  <c r="H30" i="3"/>
  <c r="G29" i="3"/>
  <c r="F36" i="5"/>
  <c r="E54" i="5"/>
  <c r="F31" i="3"/>
  <c r="D27" i="3"/>
  <c r="I14" i="3"/>
  <c r="H29" i="2"/>
  <c r="E30" i="2"/>
  <c r="F12" i="3"/>
  <c r="F28" i="3" s="1"/>
  <c r="D32" i="3"/>
  <c r="I19" i="3"/>
  <c r="H21" i="2"/>
  <c r="H25" i="2" s="1"/>
  <c r="H33" i="2"/>
  <c r="E27" i="3"/>
  <c r="H31" i="2"/>
  <c r="D35" i="5"/>
  <c r="D34" i="5"/>
  <c r="D33" i="5"/>
  <c r="D31" i="5"/>
  <c r="D29" i="5"/>
  <c r="D27" i="5"/>
  <c r="D32" i="5"/>
  <c r="D30" i="5"/>
  <c r="D28" i="5"/>
  <c r="D26" i="5"/>
  <c r="D29" i="3"/>
  <c r="I16" i="3"/>
  <c r="G12" i="3"/>
  <c r="G27" i="3" s="1"/>
  <c r="F30" i="2"/>
  <c r="E12" i="3"/>
  <c r="E21" i="3" s="1"/>
  <c r="E33" i="3" s="1"/>
  <c r="D28" i="2"/>
  <c r="I15" i="2"/>
  <c r="H32" i="2"/>
  <c r="E28" i="3"/>
  <c r="H30" i="2"/>
  <c r="D54" i="5"/>
  <c r="G21" i="1" l="1"/>
  <c r="F26" i="2"/>
  <c r="G19" i="1"/>
  <c r="F21" i="2"/>
  <c r="F33" i="2" s="1"/>
  <c r="G34" i="2"/>
  <c r="E29" i="3"/>
  <c r="E34" i="2"/>
  <c r="I12" i="2"/>
  <c r="G21" i="3"/>
  <c r="G33" i="3" s="1"/>
  <c r="F32" i="2"/>
  <c r="I36" i="5"/>
  <c r="D33" i="2"/>
  <c r="D34" i="2" s="1"/>
  <c r="H33" i="3"/>
  <c r="H34" i="3" s="1"/>
  <c r="F31" i="2"/>
  <c r="I29" i="3"/>
  <c r="G18" i="1"/>
  <c r="E25" i="3"/>
  <c r="E34" i="3" s="1"/>
  <c r="E26" i="3"/>
  <c r="F25" i="3"/>
  <c r="F34" i="3" s="1"/>
  <c r="F26" i="3"/>
  <c r="D34" i="3"/>
  <c r="I31" i="3"/>
  <c r="G20" i="1"/>
  <c r="F30" i="3"/>
  <c r="F32" i="3"/>
  <c r="E30" i="3"/>
  <c r="I12" i="3"/>
  <c r="I30" i="3" s="1"/>
  <c r="H34" i="2"/>
  <c r="I27" i="3"/>
  <c r="G16" i="1"/>
  <c r="G23" i="1" s="1"/>
  <c r="E32" i="3"/>
  <c r="G25" i="3"/>
  <c r="G26" i="3"/>
  <c r="D36" i="5"/>
  <c r="F27" i="3"/>
  <c r="E31" i="3"/>
  <c r="G17" i="1"/>
  <c r="I28" i="3"/>
  <c r="I33" i="3"/>
  <c r="I21" i="3"/>
  <c r="G22" i="1"/>
  <c r="I54" i="5"/>
  <c r="F29" i="2"/>
  <c r="F28" i="2"/>
  <c r="F29" i="3"/>
  <c r="G28" i="3"/>
  <c r="F27" i="2"/>
  <c r="P20" i="8"/>
  <c r="I26" i="2" l="1"/>
  <c r="F25" i="2"/>
  <c r="F34" i="2" s="1"/>
  <c r="I28" i="2"/>
  <c r="P21" i="8"/>
  <c r="I32" i="2"/>
  <c r="I27" i="2"/>
  <c r="I30" i="2"/>
  <c r="I21" i="2"/>
  <c r="I33" i="2" s="1"/>
  <c r="I29" i="2"/>
  <c r="I25" i="3"/>
  <c r="I34" i="3" s="1"/>
  <c r="I26" i="3"/>
  <c r="I31" i="2"/>
  <c r="G34" i="3"/>
  <c r="I32" i="3"/>
  <c r="P22" i="8" l="1"/>
  <c r="I34" i="2"/>
  <c r="I25" i="2"/>
  <c r="P23" i="8" l="1"/>
  <c r="P24" i="8" l="1"/>
  <c r="P25" i="8" s="1"/>
  <c r="P26" i="8" s="1"/>
  <c r="P27" i="8" s="1"/>
  <c r="P28" i="8" s="1"/>
  <c r="P29" i="8" s="1"/>
  <c r="P30" i="8" s="1"/>
  <c r="P31" i="8" s="1"/>
  <c r="P32" i="8" s="1"/>
  <c r="P33" i="8" s="1"/>
  <c r="P34" i="8" s="1"/>
  <c r="P35" i="8" s="1"/>
  <c r="P36" i="8" s="1"/>
  <c r="P37" i="8" s="1"/>
  <c r="P38" i="8" s="1"/>
  <c r="P39" i="8" s="1"/>
  <c r="P40" i="8" s="1"/>
  <c r="P41" i="8" s="1"/>
  <c r="P42" i="8" s="1"/>
  <c r="P43" i="8" s="1"/>
  <c r="P44" i="8" s="1"/>
  <c r="P45" i="8" s="1"/>
  <c r="P46" i="8" s="1"/>
  <c r="P47" i="8" s="1"/>
  <c r="P48" i="8" s="1"/>
  <c r="P49" i="8" s="1"/>
  <c r="P50" i="8" s="1"/>
  <c r="P51" i="8" s="1"/>
  <c r="P52" i="8" s="1"/>
  <c r="P53" i="8" s="1"/>
  <c r="P54" i="8" s="1"/>
  <c r="P55" i="8" s="1"/>
  <c r="P56" i="8" s="1"/>
  <c r="P57" i="8" s="1"/>
  <c r="P58" i="8" s="1"/>
  <c r="P59" i="8" s="1"/>
  <c r="P60" i="8" s="1"/>
  <c r="P61" i="8" s="1"/>
  <c r="C71" i="4" s="1"/>
  <c r="C85" i="4"/>
  <c r="C37" i="4"/>
  <c r="C64" i="4"/>
  <c r="C56" i="4"/>
  <c r="C89" i="4"/>
  <c r="C50" i="4"/>
  <c r="C38" i="4"/>
  <c r="C16" i="4"/>
  <c r="C90" i="4"/>
  <c r="C15" i="4"/>
  <c r="C14" i="4"/>
  <c r="C68" i="4"/>
  <c r="C41" i="4"/>
  <c r="C82" i="4"/>
  <c r="C49" i="4"/>
  <c r="C93" i="4"/>
  <c r="E71" i="4" l="1"/>
  <c r="H71" i="4"/>
  <c r="G71" i="4"/>
  <c r="D71" i="4"/>
  <c r="F71" i="4"/>
  <c r="E15" i="4"/>
  <c r="D15" i="4"/>
  <c r="H15" i="4"/>
  <c r="G15" i="4"/>
  <c r="F15" i="4"/>
  <c r="C48" i="4"/>
  <c r="C45" i="4"/>
  <c r="F68" i="4"/>
  <c r="H68" i="4"/>
  <c r="G68" i="4"/>
  <c r="E68" i="4"/>
  <c r="D68" i="4"/>
  <c r="F16" i="4"/>
  <c r="H16" i="4"/>
  <c r="G16" i="4"/>
  <c r="E16" i="4"/>
  <c r="D16" i="4"/>
  <c r="F56" i="4"/>
  <c r="G56" i="4"/>
  <c r="E56" i="4"/>
  <c r="D56" i="4"/>
  <c r="H56" i="4"/>
  <c r="C92" i="4"/>
  <c r="C42" i="4"/>
  <c r="H14" i="4"/>
  <c r="D14" i="4"/>
  <c r="F14" i="4"/>
  <c r="E14" i="4"/>
  <c r="G14" i="4"/>
  <c r="F64" i="4"/>
  <c r="D64" i="4"/>
  <c r="E64" i="4"/>
  <c r="H64" i="4"/>
  <c r="G64" i="4"/>
  <c r="C28" i="4"/>
  <c r="C43" i="4"/>
  <c r="C57" i="4"/>
  <c r="C95" i="4"/>
  <c r="C91" i="4"/>
  <c r="C29" i="4"/>
  <c r="C17" i="4"/>
  <c r="C51" i="4"/>
  <c r="C65" i="4"/>
  <c r="C39" i="4"/>
  <c r="C35" i="4"/>
  <c r="C79" i="4"/>
  <c r="C25" i="4"/>
  <c r="C73" i="4"/>
  <c r="C66" i="4"/>
  <c r="C87" i="4"/>
  <c r="C69" i="4"/>
  <c r="C61" i="4"/>
  <c r="C22" i="4"/>
  <c r="C23" i="4"/>
  <c r="C44" i="4"/>
  <c r="C70" i="4"/>
  <c r="C18" i="4"/>
  <c r="C24" i="4"/>
  <c r="C81" i="4"/>
  <c r="C88" i="4"/>
  <c r="C47" i="4"/>
  <c r="C62" i="4"/>
  <c r="C78" i="4"/>
  <c r="C36" i="4"/>
  <c r="C27" i="4"/>
  <c r="C59" i="4"/>
  <c r="C94" i="4"/>
  <c r="C21" i="4"/>
  <c r="C13" i="4"/>
  <c r="C20" i="4"/>
  <c r="C60" i="4"/>
  <c r="C83" i="4"/>
  <c r="C19" i="4"/>
  <c r="C58" i="4"/>
  <c r="C40" i="4"/>
  <c r="C34" i="4"/>
  <c r="C72" i="4"/>
  <c r="C26" i="4"/>
  <c r="C80" i="4"/>
  <c r="C12" i="4"/>
  <c r="C86" i="4"/>
  <c r="C67" i="4"/>
  <c r="C84" i="4"/>
  <c r="C46" i="4"/>
  <c r="C63" i="4"/>
  <c r="F60" i="4" l="1"/>
  <c r="E60" i="4"/>
  <c r="D60" i="4"/>
  <c r="H60" i="4"/>
  <c r="G60" i="4"/>
  <c r="G69" i="4"/>
  <c r="F69" i="4"/>
  <c r="E69" i="4"/>
  <c r="D69" i="4"/>
  <c r="H69" i="4"/>
  <c r="G25" i="4"/>
  <c r="D25" i="4"/>
  <c r="H25" i="4"/>
  <c r="F25" i="4"/>
  <c r="E25" i="4"/>
  <c r="G65" i="4"/>
  <c r="H65" i="4"/>
  <c r="F65" i="4"/>
  <c r="E65" i="4"/>
  <c r="D65" i="4"/>
  <c r="F28" i="4"/>
  <c r="D28" i="4"/>
  <c r="H28" i="4"/>
  <c r="G28" i="4"/>
  <c r="E28" i="4"/>
  <c r="I64" i="4"/>
  <c r="I71" i="4"/>
  <c r="H26" i="4"/>
  <c r="D26" i="4"/>
  <c r="G26" i="4"/>
  <c r="F26" i="4"/>
  <c r="E26" i="4"/>
  <c r="H58" i="4"/>
  <c r="D58" i="4"/>
  <c r="G58" i="4"/>
  <c r="F58" i="4"/>
  <c r="E58" i="4"/>
  <c r="F20" i="4"/>
  <c r="G20" i="4"/>
  <c r="E20" i="4"/>
  <c r="D20" i="4"/>
  <c r="H20" i="4"/>
  <c r="E59" i="4"/>
  <c r="G59" i="4"/>
  <c r="F59" i="4"/>
  <c r="H59" i="4"/>
  <c r="D59" i="4"/>
  <c r="H62" i="4"/>
  <c r="D62" i="4"/>
  <c r="G62" i="4"/>
  <c r="F62" i="4"/>
  <c r="E62" i="4"/>
  <c r="F24" i="4"/>
  <c r="E24" i="4"/>
  <c r="D24" i="4"/>
  <c r="H24" i="4"/>
  <c r="G24" i="4"/>
  <c r="E23" i="4"/>
  <c r="G23" i="4"/>
  <c r="F23" i="4"/>
  <c r="D23" i="4"/>
  <c r="H23" i="4"/>
  <c r="I14" i="4"/>
  <c r="I15" i="4"/>
  <c r="F12" i="4"/>
  <c r="D12" i="4"/>
  <c r="H12" i="4"/>
  <c r="G12" i="4"/>
  <c r="E12" i="4"/>
  <c r="E67" i="4"/>
  <c r="D67" i="4"/>
  <c r="H67" i="4"/>
  <c r="G67" i="4"/>
  <c r="F67" i="4"/>
  <c r="E63" i="4"/>
  <c r="F63" i="4"/>
  <c r="D63" i="4"/>
  <c r="H63" i="4"/>
  <c r="G63" i="4"/>
  <c r="F72" i="4"/>
  <c r="G72" i="4"/>
  <c r="E72" i="4"/>
  <c r="D72" i="4"/>
  <c r="H72" i="4"/>
  <c r="E19" i="4"/>
  <c r="H19" i="4"/>
  <c r="G19" i="4"/>
  <c r="F19" i="4"/>
  <c r="D19" i="4"/>
  <c r="G13" i="4"/>
  <c r="H13" i="4"/>
  <c r="E13" i="4"/>
  <c r="F13" i="4"/>
  <c r="D13" i="4"/>
  <c r="E27" i="4"/>
  <c r="F27" i="4"/>
  <c r="D27" i="4"/>
  <c r="H27" i="4"/>
  <c r="G27" i="4"/>
  <c r="H18" i="4"/>
  <c r="D18" i="4"/>
  <c r="E18" i="4"/>
  <c r="G18" i="4"/>
  <c r="F18" i="4"/>
  <c r="H22" i="4"/>
  <c r="D22" i="4"/>
  <c r="G22" i="4"/>
  <c r="F22" i="4"/>
  <c r="E22" i="4"/>
  <c r="H66" i="4"/>
  <c r="D66" i="4"/>
  <c r="F66" i="4"/>
  <c r="E66" i="4"/>
  <c r="G66" i="4"/>
  <c r="G17" i="4"/>
  <c r="F17" i="4"/>
  <c r="E17" i="4"/>
  <c r="D17" i="4"/>
  <c r="H17" i="4"/>
  <c r="G57" i="4"/>
  <c r="E57" i="4"/>
  <c r="D57" i="4"/>
  <c r="F57" i="4"/>
  <c r="H57" i="4"/>
  <c r="I56" i="4"/>
  <c r="I16" i="4"/>
  <c r="G21" i="4"/>
  <c r="E21" i="4"/>
  <c r="D21" i="4"/>
  <c r="H21" i="4"/>
  <c r="F21" i="4"/>
  <c r="H70" i="4"/>
  <c r="D70" i="4"/>
  <c r="E70" i="4"/>
  <c r="G70" i="4"/>
  <c r="F70" i="4"/>
  <c r="G61" i="4"/>
  <c r="D61" i="4"/>
  <c r="E61" i="4"/>
  <c r="H61" i="4"/>
  <c r="F61" i="4"/>
  <c r="G73" i="4"/>
  <c r="E73" i="4"/>
  <c r="F73" i="4"/>
  <c r="D73" i="4"/>
  <c r="H73" i="4"/>
  <c r="G29" i="4"/>
  <c r="H29" i="4"/>
  <c r="F29" i="4"/>
  <c r="E29" i="4"/>
  <c r="D29" i="4"/>
  <c r="I68" i="4"/>
  <c r="E74" i="4" l="1"/>
  <c r="E78" i="4" s="1"/>
  <c r="H74" i="4"/>
  <c r="H86" i="4" s="1"/>
  <c r="F74" i="4"/>
  <c r="F78" i="4" s="1"/>
  <c r="D74" i="4"/>
  <c r="D93" i="4" s="1"/>
  <c r="H93" i="4"/>
  <c r="H78" i="4"/>
  <c r="E90" i="4"/>
  <c r="I65" i="4"/>
  <c r="I25" i="4"/>
  <c r="E91" i="4"/>
  <c r="H82" i="4"/>
  <c r="I61" i="4"/>
  <c r="E79" i="4"/>
  <c r="E88" i="4"/>
  <c r="I27" i="4"/>
  <c r="I19" i="4"/>
  <c r="E30" i="4"/>
  <c r="E51" i="4" s="1"/>
  <c r="E84" i="4"/>
  <c r="H84" i="4"/>
  <c r="E48" i="4"/>
  <c r="I73" i="4"/>
  <c r="D92" i="4"/>
  <c r="I70" i="4"/>
  <c r="I21" i="4"/>
  <c r="H79" i="4"/>
  <c r="F88" i="4"/>
  <c r="H94" i="4"/>
  <c r="F85" i="4"/>
  <c r="H89" i="4"/>
  <c r="G30" i="4"/>
  <c r="G34" i="4" s="1"/>
  <c r="I24" i="4"/>
  <c r="F84" i="4"/>
  <c r="I59" i="4"/>
  <c r="D81" i="4"/>
  <c r="E81" i="4"/>
  <c r="E87" i="4"/>
  <c r="F91" i="4"/>
  <c r="I60" i="4"/>
  <c r="D82" i="4"/>
  <c r="H95" i="4"/>
  <c r="E92" i="4"/>
  <c r="E86" i="4"/>
  <c r="F95" i="4"/>
  <c r="F92" i="4"/>
  <c r="D88" i="4"/>
  <c r="I66" i="4"/>
  <c r="D94" i="4"/>
  <c r="I72" i="4"/>
  <c r="E85" i="4"/>
  <c r="I67" i="4"/>
  <c r="D89" i="4"/>
  <c r="H30" i="4"/>
  <c r="H39" i="4" s="1"/>
  <c r="H81" i="4"/>
  <c r="I58" i="4"/>
  <c r="G74" i="4"/>
  <c r="I28" i="4"/>
  <c r="F87" i="4"/>
  <c r="H91" i="4"/>
  <c r="E82" i="4"/>
  <c r="E93" i="4"/>
  <c r="I18" i="4"/>
  <c r="E41" i="4"/>
  <c r="I63" i="4"/>
  <c r="F30" i="4"/>
  <c r="F40" i="4" s="1"/>
  <c r="H83" i="4"/>
  <c r="H92" i="4"/>
  <c r="F79" i="4"/>
  <c r="I29" i="4"/>
  <c r="E95" i="4"/>
  <c r="E83" i="4"/>
  <c r="I57" i="4"/>
  <c r="I17" i="4"/>
  <c r="H88" i="4"/>
  <c r="I22" i="4"/>
  <c r="I13" i="4"/>
  <c r="H41" i="4"/>
  <c r="E94" i="4"/>
  <c r="H85" i="4"/>
  <c r="F89" i="4"/>
  <c r="E89" i="4"/>
  <c r="I12" i="4"/>
  <c r="D30" i="4"/>
  <c r="D41" i="4" s="1"/>
  <c r="I23" i="4"/>
  <c r="I62" i="4"/>
  <c r="F81" i="4"/>
  <c r="I20" i="4"/>
  <c r="E80" i="4"/>
  <c r="H80" i="4"/>
  <c r="I26" i="4"/>
  <c r="E50" i="4"/>
  <c r="H87" i="4"/>
  <c r="I69" i="4"/>
  <c r="D91" i="4"/>
  <c r="G82" i="4"/>
  <c r="F82" i="4"/>
  <c r="F80" i="4" l="1"/>
  <c r="H90" i="4"/>
  <c r="H51" i="4"/>
  <c r="H42" i="4"/>
  <c r="D83" i="4"/>
  <c r="F90" i="4"/>
  <c r="E47" i="4"/>
  <c r="F83" i="4"/>
  <c r="D86" i="4"/>
  <c r="D78" i="4"/>
  <c r="D87" i="4"/>
  <c r="F93" i="4"/>
  <c r="D90" i="4"/>
  <c r="G43" i="4"/>
  <c r="D84" i="4"/>
  <c r="D34" i="4"/>
  <c r="H49" i="4"/>
  <c r="D85" i="4"/>
  <c r="E44" i="4"/>
  <c r="E46" i="4"/>
  <c r="E49" i="4"/>
  <c r="E43" i="4"/>
  <c r="E39" i="4"/>
  <c r="G42" i="4"/>
  <c r="H47" i="4"/>
  <c r="D48" i="4"/>
  <c r="D42" i="4"/>
  <c r="F46" i="4"/>
  <c r="E40" i="4"/>
  <c r="D79" i="4"/>
  <c r="H43" i="4"/>
  <c r="D80" i="4"/>
  <c r="E45" i="4"/>
  <c r="G49" i="4"/>
  <c r="F94" i="4"/>
  <c r="D95" i="4"/>
  <c r="F86" i="4"/>
  <c r="I74" i="4"/>
  <c r="I90" i="4" s="1"/>
  <c r="E35" i="4"/>
  <c r="D39" i="4"/>
  <c r="D51" i="4"/>
  <c r="F47" i="4"/>
  <c r="H34" i="4"/>
  <c r="F45" i="4"/>
  <c r="F49" i="4"/>
  <c r="D43" i="4"/>
  <c r="H46" i="4"/>
  <c r="G50" i="4"/>
  <c r="D35" i="4"/>
  <c r="D44" i="4"/>
  <c r="H50" i="4"/>
  <c r="H40" i="4"/>
  <c r="E42" i="4"/>
  <c r="E34" i="4"/>
  <c r="D45" i="4"/>
  <c r="D40" i="4"/>
  <c r="H45" i="4"/>
  <c r="H35" i="4"/>
  <c r="D46" i="4"/>
  <c r="E96" i="4"/>
  <c r="G78" i="4"/>
  <c r="G90" i="4"/>
  <c r="G86" i="4"/>
  <c r="G93" i="4"/>
  <c r="G84" i="4"/>
  <c r="G36" i="4"/>
  <c r="G37" i="4"/>
  <c r="G38" i="4"/>
  <c r="G83" i="4"/>
  <c r="F51" i="4"/>
  <c r="G87" i="4"/>
  <c r="I30" i="4"/>
  <c r="I41" i="4" s="1"/>
  <c r="I89" i="4"/>
  <c r="G94" i="4"/>
  <c r="F39" i="4"/>
  <c r="G81" i="4"/>
  <c r="F50" i="4"/>
  <c r="G46" i="4"/>
  <c r="D36" i="4"/>
  <c r="D37" i="4"/>
  <c r="D38" i="4"/>
  <c r="G35" i="4"/>
  <c r="G88" i="4"/>
  <c r="F43" i="4"/>
  <c r="G51" i="4"/>
  <c r="F34" i="4"/>
  <c r="G95" i="4"/>
  <c r="G91" i="4"/>
  <c r="D50" i="4"/>
  <c r="F42" i="4"/>
  <c r="H37" i="4"/>
  <c r="H36" i="4"/>
  <c r="H38" i="4"/>
  <c r="G41" i="4"/>
  <c r="G40" i="4"/>
  <c r="G39" i="4"/>
  <c r="F35" i="4"/>
  <c r="G47" i="4"/>
  <c r="F48" i="4"/>
  <c r="F41" i="4"/>
  <c r="G79" i="4"/>
  <c r="E38" i="4"/>
  <c r="E37" i="4"/>
  <c r="E36" i="4"/>
  <c r="D49" i="4"/>
  <c r="I87" i="4"/>
  <c r="H48" i="4"/>
  <c r="I86" i="4"/>
  <c r="F38" i="4"/>
  <c r="F37" i="4"/>
  <c r="F36" i="4"/>
  <c r="I91" i="4"/>
  <c r="I35" i="4"/>
  <c r="G92" i="4"/>
  <c r="G48" i="4"/>
  <c r="G85" i="4"/>
  <c r="G44" i="4"/>
  <c r="H44" i="4"/>
  <c r="G80" i="4"/>
  <c r="I81" i="4"/>
  <c r="G45" i="4"/>
  <c r="F44" i="4"/>
  <c r="G89" i="4"/>
  <c r="I83" i="4"/>
  <c r="D47" i="4"/>
  <c r="H96" i="4"/>
  <c r="I94" i="4" l="1"/>
  <c r="I92" i="4"/>
  <c r="I78" i="4"/>
  <c r="I96" i="4" s="1"/>
  <c r="I84" i="4"/>
  <c r="I79" i="4"/>
  <c r="I95" i="4"/>
  <c r="I50" i="4"/>
  <c r="I47" i="4"/>
  <c r="I39" i="4"/>
  <c r="I49" i="4"/>
  <c r="I51" i="4"/>
  <c r="I44" i="4"/>
  <c r="I88" i="4"/>
  <c r="I85" i="4"/>
  <c r="I43" i="4"/>
  <c r="I48" i="4"/>
  <c r="I93" i="4"/>
  <c r="I82" i="4"/>
  <c r="D96" i="4"/>
  <c r="F96" i="4"/>
  <c r="I46" i="4"/>
  <c r="H52" i="4"/>
  <c r="D52" i="4"/>
  <c r="I80" i="4"/>
  <c r="G52" i="4"/>
  <c r="I42" i="4"/>
  <c r="E52" i="4"/>
  <c r="I40" i="4"/>
  <c r="I34" i="4"/>
  <c r="G96" i="4"/>
  <c r="F52" i="4"/>
  <c r="G25" i="1"/>
  <c r="H25" i="1" s="1"/>
  <c r="I38" i="4"/>
  <c r="I37" i="4"/>
  <c r="I36" i="4"/>
  <c r="I45" i="4"/>
  <c r="I52"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1" authorId="0" shapeId="0" xr:uid="{00000000-0006-0000-0700-000001000000}">
      <text>
        <r>
          <rPr>
            <sz val="11"/>
            <color rgb="FF000000"/>
            <rFont val="Calibri"/>
          </rPr>
          <t>======
ID#AAAAJ6olMNI
This includes    (2020-09-21 14:05:25)
Geo. Weighting
Other Allowances
Superannuation &amp; NI
Apprenticeship levy</t>
        </r>
      </text>
    </comment>
  </commentList>
  <extLst>
    <ext xmlns:r="http://schemas.openxmlformats.org/officeDocument/2006/relationships" uri="GoogleSheetsCustomDataVersion1">
      <go:sheetsCustomData xmlns:go="http://customooxmlschemas.google.com/" r:id="rId1" roundtripDataSignature="AMtx7mjANuGoD+nVGwFuFjAVNXCFRgBqB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34" authorId="0" shapeId="0" xr:uid="{00000000-0006-0000-1000-000001000000}">
      <text>
        <r>
          <rPr>
            <sz val="11"/>
            <color rgb="FF000000"/>
            <rFont val="Calibri"/>
          </rPr>
          <t>======
ID#AAAAJ6olMMI
    (2020-09-21 14:05:25)
Duration per patient</t>
        </r>
      </text>
    </comment>
  </commentList>
  <extLst>
    <ext xmlns:r="http://schemas.openxmlformats.org/officeDocument/2006/relationships" uri="GoogleSheetsCustomDataVersion1">
      <go:sheetsCustomData xmlns:go="http://customooxmlschemas.google.com/" r:id="rId1" roundtripDataSignature="AMtx7mh4+zo3MYME1s6wyX/ccuQ3aaTPz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48" authorId="0" shapeId="0" xr:uid="{00000000-0006-0000-1100-000001000000}">
      <text>
        <r>
          <rPr>
            <sz val="11"/>
            <color rgb="FF000000"/>
            <rFont val="Calibri"/>
          </rPr>
          <t>======
ID#AAAAJ6olMMk
    (2020-09-21 14:05:25)
Duration per patient</t>
        </r>
      </text>
    </comment>
  </commentList>
  <extLst>
    <ext xmlns:r="http://schemas.openxmlformats.org/officeDocument/2006/relationships" uri="GoogleSheetsCustomDataVersion1">
      <go:sheetsCustomData xmlns:go="http://customooxmlschemas.google.com/" r:id="rId1" roundtripDataSignature="AMtx7mi22M4bb1IYCV2v08Whanf4vbJI9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36" authorId="0" shapeId="0" xr:uid="{00000000-0006-0000-1200-00000A000000}">
      <text>
        <r>
          <rPr>
            <sz val="11"/>
            <color rgb="FF000000"/>
            <rFont val="Calibri"/>
          </rPr>
          <t>======
ID#AAAAJ6olMMo
    (2020-09-21 14:05:25)
NOTE: Price is per test within this group 
- multiple investigations within this group should be listed separately under Investigations on the "Per Patient Budget Tab"</t>
        </r>
      </text>
    </comment>
    <comment ref="G36" authorId="0" shapeId="0" xr:uid="{00000000-0006-0000-1200-000014000000}">
      <text>
        <r>
          <rPr>
            <sz val="11"/>
            <color rgb="FF000000"/>
            <rFont val="Calibri"/>
          </rPr>
          <t>======
ID#AAAAJ6olML4
    (2020-09-21 14:05:25)
NOTE: Price is per test within this group 
- multiple investigations within this group should be listed separately under Investigations on the "Per Patient Budget Tab"</t>
        </r>
      </text>
    </comment>
    <comment ref="A37" authorId="0" shapeId="0" xr:uid="{00000000-0006-0000-1200-00000C000000}">
      <text>
        <r>
          <rPr>
            <sz val="11"/>
            <color rgb="FF000000"/>
            <rFont val="Calibri"/>
          </rPr>
          <t>======
ID#AAAAJ6olMMc
    (2020-09-21 14:05:25)
NOTE: Price is per test within this group 
- multiple investigations within this group should be listed separately under Investigations on the "Per Patient Budget Tab"</t>
        </r>
      </text>
    </comment>
    <comment ref="G37" authorId="0" shapeId="0" xr:uid="{00000000-0006-0000-1200-000002000000}">
      <text>
        <r>
          <rPr>
            <sz val="11"/>
            <color rgb="FF000000"/>
            <rFont val="Calibri"/>
          </rPr>
          <t>======
ID#AAAAJ6olMNM
    (2020-09-21 14:05:25)
NOTE: Price is per test within this group 
- multiple investigations within this group should be listed separately under Investigations on the "Per Patient Budget Tab"</t>
        </r>
      </text>
    </comment>
    <comment ref="A38" authorId="0" shapeId="0" xr:uid="{00000000-0006-0000-1200-000015000000}">
      <text>
        <r>
          <rPr>
            <sz val="11"/>
            <color rgb="FF000000"/>
            <rFont val="Calibri"/>
          </rPr>
          <t>======
ID#AAAAJ6olML0
    (2020-09-21 14:05:25)
NOTE: Price is per test within this group 
- multiple investigations within this group should be listed separately under Investigations on the "Per Patient Budget Tab"</t>
        </r>
      </text>
    </comment>
    <comment ref="G38" authorId="0" shapeId="0" xr:uid="{00000000-0006-0000-1200-000012000000}">
      <text>
        <r>
          <rPr>
            <sz val="11"/>
            <color rgb="FF000000"/>
            <rFont val="Calibri"/>
          </rPr>
          <t>======
ID#AAAAJ6olMMA
    (2020-09-21 14:05:25)
NOTE: Price is per test within this group 
- multiple investigations within this group should be listed separately under Investigations on the "Per Patient Budget Tab"</t>
        </r>
      </text>
    </comment>
    <comment ref="A64" authorId="0" shapeId="0" xr:uid="{00000000-0006-0000-1200-000008000000}">
      <text>
        <r>
          <rPr>
            <sz val="11"/>
            <color rgb="FF000000"/>
            <rFont val="Calibri"/>
          </rPr>
          <t>======
ID#AAAAJ6olMMw
    (2020-09-21 14:05:25)
NOTE: Price is per test within this group 
- multiple investigations within this group should be listed separately under Investigations on the "Per Patient Budget Tab"</t>
        </r>
      </text>
    </comment>
    <comment ref="G64" authorId="0" shapeId="0" xr:uid="{00000000-0006-0000-1200-000013000000}">
      <text>
        <r>
          <rPr>
            <sz val="11"/>
            <color rgb="FF000000"/>
            <rFont val="Calibri"/>
          </rPr>
          <t>======
ID#AAAAJ6olML8
    (2020-09-21 14:05:25)
NOTE: Price is per test within this group 
- multiple investigations within this group should be listed separately under Investigations on the "Per Patient Budget Tab"</t>
        </r>
      </text>
    </comment>
    <comment ref="A65" authorId="0" shapeId="0" xr:uid="{00000000-0006-0000-1200-00000E000000}">
      <text>
        <r>
          <rPr>
            <sz val="11"/>
            <color rgb="FF000000"/>
            <rFont val="Calibri"/>
          </rPr>
          <t>======
ID#AAAAJ6olMMU
    (2020-09-21 14:05:25)
NOTE: Price is per test within this group 
- multiple investigations within this group should be listed separately under Investigations on the "Per Patient Budget Tab"</t>
        </r>
      </text>
    </comment>
    <comment ref="G65" authorId="0" shapeId="0" xr:uid="{00000000-0006-0000-1200-000010000000}">
      <text>
        <r>
          <rPr>
            <sz val="11"/>
            <color rgb="FF000000"/>
            <rFont val="Calibri"/>
          </rPr>
          <t>======
ID#AAAAJ6olMMM
    (2020-09-21 14:05:25)
NOTE: Price is per test within this group 
- multiple investigations within this group should be listed separately under Investigations on the "Per Patient Budget Tab"</t>
        </r>
      </text>
    </comment>
    <comment ref="A69" authorId="0" shapeId="0" xr:uid="{00000000-0006-0000-1200-00000F000000}">
      <text>
        <r>
          <rPr>
            <sz val="11"/>
            <color rgb="FF000000"/>
            <rFont val="Calibri"/>
          </rPr>
          <t>======
ID#AAAAJ6olMMQ
    (2020-09-21 14:05:25)
NOTE: Price is per test within this group 
- multiple investigations within this group should be listed separately under Investigations on the "Per Patient Budget Tab"</t>
        </r>
      </text>
    </comment>
    <comment ref="G69" authorId="0" shapeId="0" xr:uid="{00000000-0006-0000-1200-000011000000}">
      <text>
        <r>
          <rPr>
            <sz val="11"/>
            <color rgb="FF000000"/>
            <rFont val="Calibri"/>
          </rPr>
          <t>======
ID#AAAAJ6olMME
    (2020-09-21 14:05:25)
NOTE: Price is per test within this group 
- multiple investigations within this group should be listed separately under Investigations on the "Per Patient Budget Tab"</t>
        </r>
      </text>
    </comment>
    <comment ref="A70" authorId="0" shapeId="0" xr:uid="{00000000-0006-0000-1200-000006000000}">
      <text>
        <r>
          <rPr>
            <sz val="11"/>
            <color rgb="FF000000"/>
            <rFont val="Calibri"/>
          </rPr>
          <t>======
ID#AAAAJ6olMM4
    (2020-09-21 14:05:25)
NOTE: Price is per test within this group 
- multiple investigations within this group should be listed separately under Investigations on the "Per Patient Budget Tab"</t>
        </r>
      </text>
    </comment>
    <comment ref="G70" authorId="0" shapeId="0" xr:uid="{00000000-0006-0000-1200-00000D000000}">
      <text>
        <r>
          <rPr>
            <sz val="11"/>
            <color rgb="FF000000"/>
            <rFont val="Calibri"/>
          </rPr>
          <t>======
ID#AAAAJ6olMMY
    (2020-09-21 14:05:25)
NOTE: Price is per test within this group 
- multiple investigations within this group should be listed separately under Investigations on the "Per Patient Budget Tab"</t>
        </r>
      </text>
    </comment>
    <comment ref="A71" authorId="0" shapeId="0" xr:uid="{00000000-0006-0000-1200-000001000000}">
      <text>
        <r>
          <rPr>
            <sz val="11"/>
            <color rgb="FF000000"/>
            <rFont val="Calibri"/>
          </rPr>
          <t>======
ID#AAAAJ6olMNQ
    (2020-09-21 14:05:25)
NOTE: Price is per test within this group 
- multiple investigations within this group should be listed separately under Investigations on the "Per Patient Budget Tab"</t>
        </r>
      </text>
    </comment>
    <comment ref="G71" authorId="0" shapeId="0" xr:uid="{00000000-0006-0000-1200-00000B000000}">
      <text>
        <r>
          <rPr>
            <sz val="11"/>
            <color rgb="FF000000"/>
            <rFont val="Calibri"/>
          </rPr>
          <t>======
ID#AAAAJ6olMMg
    (2020-09-21 14:05:25)
NOTE: Price is per test within this group 
- multiple investigations within this group should be listed separately under Investigations on the "Per Patient Budget Tab"</t>
        </r>
      </text>
    </comment>
    <comment ref="A89" authorId="0" shapeId="0" xr:uid="{00000000-0006-0000-1200-000005000000}">
      <text>
        <r>
          <rPr>
            <sz val="11"/>
            <color rgb="FF000000"/>
            <rFont val="Calibri"/>
          </rPr>
          <t>======
ID#AAAAJ6olMM8
    (2020-09-21 14:05:25)
Need definitions of when should be used - perhaps in step-by-step completion guide or in the template itself</t>
        </r>
      </text>
    </comment>
    <comment ref="A96" authorId="0" shapeId="0" xr:uid="{00000000-0006-0000-1200-000007000000}">
      <text>
        <r>
          <rPr>
            <sz val="11"/>
            <color rgb="FF000000"/>
            <rFont val="Calibri"/>
          </rPr>
          <t>======
ID#AAAAJ6olMM0
    (2020-09-21 14:05:25)
Controlled drugs are those that could potentially be abused (e.g. morphine) and need to be added to a register when used</t>
        </r>
      </text>
    </comment>
    <comment ref="A97" authorId="0" shapeId="0" xr:uid="{00000000-0006-0000-1200-000017000000}">
      <text>
        <r>
          <rPr>
            <sz val="11"/>
            <color rgb="FF000000"/>
            <rFont val="Calibri"/>
          </rPr>
          <t>======
ID#AAAAJ6olMLs
    (2020-09-21 14:05:25)
Only chargeable when work is performed by Pharmacy</t>
        </r>
      </text>
    </comment>
    <comment ref="A99" authorId="0" shapeId="0" xr:uid="{00000000-0006-0000-1200-000009000000}">
      <text>
        <r>
          <rPr>
            <sz val="11"/>
            <color rgb="FF000000"/>
            <rFont val="Calibri"/>
          </rPr>
          <t>======
ID#AAAAJ6olMMs
    (2020-09-21 14:05:25)
Charged only if sponsors specifically requests counting and recording by pharmacy staff</t>
        </r>
      </text>
    </comment>
    <comment ref="A105" authorId="0" shapeId="0" xr:uid="{00000000-0006-0000-1200-000003000000}">
      <text>
        <r>
          <rPr>
            <sz val="11"/>
            <color rgb="FF000000"/>
            <rFont val="Calibri"/>
          </rPr>
          <t>======
ID#AAAAJ6olMNE
    (2020-09-21 14:05:25)
Extended hours are defined as work added onto the normal working hours (09:00-17:00 Monday to Friday), but not necessarily starting in working hours.  For example CT dispensing required on a Tuesday 17:00-18:30</t>
        </r>
      </text>
    </comment>
    <comment ref="A106" authorId="0" shapeId="0" xr:uid="{00000000-0006-0000-1200-000004000000}">
      <text>
        <r>
          <rPr>
            <sz val="11"/>
            <color rgb="FF000000"/>
            <rFont val="Calibri"/>
          </rPr>
          <t>======
ID#AAAAJ6olMNA
    (2020-09-21 14:05:25)
Out-of-hour work is defined as weekend work or late evenings not following on from normal working hours. For example CT dispensing on a Tuesday 20:00-21:30 or Saturday morning</t>
        </r>
      </text>
    </comment>
    <comment ref="A109" authorId="0" shapeId="0" xr:uid="{00000000-0006-0000-1200-000016000000}">
      <text>
        <r>
          <rPr>
            <sz val="11"/>
            <color rgb="FF000000"/>
            <rFont val="Calibri"/>
          </rPr>
          <t>======
ID#AAAAJ6olMLw
    (2020-09-21 14:05:25)
Stock checks are a good practice and not chargeable to the Sponsor, however additional task such as requests for specific reporting may be charged as additional costs if required</t>
        </r>
      </text>
    </comment>
  </commentList>
  <extLst>
    <ext xmlns:r="http://schemas.openxmlformats.org/officeDocument/2006/relationships" uri="GoogleSheetsCustomDataVersion1">
      <go:sheetsCustomData xmlns:go="http://customooxmlschemas.google.com/" r:id="rId1" roundtripDataSignature="AMtx7miJDIpNOEy2pcIUCM376yNmCYTqOQ=="/>
    </ext>
  </extLst>
</comments>
</file>

<file path=xl/sharedStrings.xml><?xml version="1.0" encoding="utf-8"?>
<sst xmlns="http://schemas.openxmlformats.org/spreadsheetml/2006/main" count="1668" uniqueCount="433">
  <si>
    <t>From Tabs</t>
  </si>
  <si>
    <t>2. Annual Costs of Staff Posts</t>
  </si>
  <si>
    <t>3.Travel,Subsistence&amp;Conference</t>
  </si>
  <si>
    <t>4. Equipment</t>
  </si>
  <si>
    <t>5. Consumables</t>
  </si>
  <si>
    <t>6. PPIEP</t>
  </si>
  <si>
    <t>7. Dissemination</t>
  </si>
  <si>
    <t xml:space="preserve">8. Other Direct Costs </t>
  </si>
  <si>
    <t>9. INDIRECT COSTS</t>
  </si>
  <si>
    <t>Summary of Direct-Indirect Cost</t>
  </si>
  <si>
    <t>Summary of Staff Resourcing</t>
  </si>
  <si>
    <t>Summary of Organisation Cos (2</t>
  </si>
  <si>
    <t>Annual Costs of Staff Posts</t>
  </si>
  <si>
    <t>Travel,Subsistence&amp;Conference</t>
  </si>
  <si>
    <t>Equipment</t>
  </si>
  <si>
    <t>Consumables</t>
  </si>
  <si>
    <t>PPIEP</t>
  </si>
  <si>
    <t>Dissemination</t>
  </si>
  <si>
    <t>Other Direct Costs</t>
  </si>
  <si>
    <t>Indirect</t>
  </si>
  <si>
    <t>SUMMARY OF COSTS</t>
  </si>
  <si>
    <t>APPLICATION TITLE:</t>
  </si>
  <si>
    <t>REFERENCE NUMBER:</t>
  </si>
  <si>
    <t xml:space="preserve">The summary of cost table is locked for editing. Totals are pulled from the relevant tabs. </t>
  </si>
  <si>
    <t>Research Costs (Funded by NIHR)</t>
  </si>
  <si>
    <t>Year 1
£</t>
  </si>
  <si>
    <t>Year 2
£</t>
  </si>
  <si>
    <t>Year 3
£</t>
  </si>
  <si>
    <t>Year 4
£</t>
  </si>
  <si>
    <t>Year 5
£</t>
  </si>
  <si>
    <t>Total
£</t>
  </si>
  <si>
    <t>Direct Costs</t>
  </si>
  <si>
    <t>Staff Costs</t>
  </si>
  <si>
    <t>Travel, Subsistence &amp; Conference</t>
  </si>
  <si>
    <t>Other Direct Cost</t>
  </si>
  <si>
    <t>Indirect Costs</t>
  </si>
  <si>
    <t>Total Funding Requested</t>
  </si>
  <si>
    <t>Research Costs Distribution (Funded by NIHR)</t>
  </si>
  <si>
    <t>SUMMARY OF STAFF RESOURCING</t>
  </si>
  <si>
    <t>Summary of Staff Costs</t>
  </si>
  <si>
    <t>Total NHS Costs</t>
  </si>
  <si>
    <t>Summary of % Staff Allocation</t>
  </si>
  <si>
    <t>Year 1
%</t>
  </si>
  <si>
    <t>Year 2
%</t>
  </si>
  <si>
    <t>Year 3
%</t>
  </si>
  <si>
    <t>Year 4
%</t>
  </si>
  <si>
    <t>Year 5
%</t>
  </si>
  <si>
    <t>Total Average
%</t>
  </si>
  <si>
    <t>Summary of Weight FTE %</t>
  </si>
  <si>
    <t>Year 1
Weight FTE %</t>
  </si>
  <si>
    <t>Year 2
Weight FTE %</t>
  </si>
  <si>
    <t>Year 3
Weight FTE %</t>
  </si>
  <si>
    <t>Year 4
Weight FTE %</t>
  </si>
  <si>
    <t>Year 5
Weight FTE %</t>
  </si>
  <si>
    <t>Total 
Weight FTE %</t>
  </si>
  <si>
    <t xml:space="preserve">Summary of Weight FTE % average </t>
  </si>
  <si>
    <t>Year 1
Average Weight FTE %</t>
  </si>
  <si>
    <t>Year 2
Average Weight FTE %</t>
  </si>
  <si>
    <t>Year 3
Average Weight FTE %</t>
  </si>
  <si>
    <t>Year 4
Average Weight FTE %</t>
  </si>
  <si>
    <t>Year 5
Average Weight FTE %</t>
  </si>
  <si>
    <t>Total 
Average Weight FTE %</t>
  </si>
  <si>
    <t xml:space="preserve">Summary of Organisation Costs </t>
  </si>
  <si>
    <t>NHS (UK)</t>
  </si>
  <si>
    <t>HEI (UK)</t>
  </si>
  <si>
    <t>Local Authority (UK)</t>
  </si>
  <si>
    <t>Charity (UK)</t>
  </si>
  <si>
    <t>Commercial (UK)</t>
  </si>
  <si>
    <t>SUMMARY OF ORGANISATIONS COSTS</t>
  </si>
  <si>
    <t>Organisation Name</t>
  </si>
  <si>
    <t>Organisation Type</t>
  </si>
  <si>
    <t xml:space="preserve">Yr1 Costs </t>
  </si>
  <si>
    <t xml:space="preserve">Yr2 Costs </t>
  </si>
  <si>
    <t xml:space="preserve">Yr3 Costs </t>
  </si>
  <si>
    <t xml:space="preserve">Yr4 Costs </t>
  </si>
  <si>
    <t xml:space="preserve">Yr5 Costs </t>
  </si>
  <si>
    <t>TOTAL</t>
  </si>
  <si>
    <t>Total</t>
  </si>
  <si>
    <t>AWARD DETAILS</t>
  </si>
  <si>
    <r>
      <rPr>
        <b/>
        <sz val="10"/>
        <color rgb="FF000000"/>
        <rFont val="Arial"/>
      </rPr>
      <t>Please complete the AWARD DETAILS section first</t>
    </r>
    <r>
      <rPr>
        <sz val="10"/>
        <color rgb="FF000000"/>
        <rFont val="Arial"/>
      </rPr>
      <t xml:space="preserve">. The details will then automatically feed into other sections of the financial plan. Greyed out columns are locked for editing and will contain formulas and calculations.
Applicants are to list all the member organisations in the proposed application that are due to receive funds and appropriately assign an organisation type (i.e. NHS, HEI, commercial, etc). The organisations name/type will feed into other areas of the form, allowing applicant to assign costs against organisations. Organisation names should NOT be abbreviated. 
When this is complete, please move on to sections 1-9 of the financial plan. Summary tabs highlighted yellow are locked for editing, these will automatically calculate when figures are added within sections 1-9. 
</t>
    </r>
    <r>
      <rPr>
        <b/>
        <sz val="10"/>
        <color rgb="FF000000"/>
        <rFont val="Arial"/>
      </rPr>
      <t>PLEASE NOTE:</t>
    </r>
    <r>
      <rPr>
        <sz val="10"/>
        <color rgb="FF000000"/>
        <rFont val="Arial"/>
      </rPr>
      <t xml:space="preserve"> If applicants require to copy and paste within field we recommend that you only </t>
    </r>
    <r>
      <rPr>
        <b/>
        <sz val="10"/>
        <color rgb="FF000000"/>
        <rFont val="Arial"/>
      </rPr>
      <t xml:space="preserve">“Copy &amp; Paste (Special) Values” </t>
    </r>
    <r>
      <rPr>
        <sz val="10"/>
        <color rgb="FF000000"/>
        <rFont val="Arial"/>
      </rPr>
      <t xml:space="preserve">to avoid corruption to cell formulas. Please do </t>
    </r>
    <r>
      <rPr>
        <b/>
        <sz val="10"/>
        <color rgb="FF000000"/>
        <rFont val="Arial"/>
      </rPr>
      <t>NOT</t>
    </r>
    <r>
      <rPr>
        <sz val="10"/>
        <color rgb="FF000000"/>
        <rFont val="Arial"/>
      </rPr>
      <t xml:space="preserve"> cut and paste as this will corrupt cell formulas.   </t>
    </r>
    <r>
      <rPr>
        <sz val="11"/>
        <color rgb="FF000000"/>
        <rFont val="Calibri"/>
      </rPr>
      <t xml:space="preserve">
</t>
    </r>
  </si>
  <si>
    <t>APPLICATION DETAILS</t>
  </si>
  <si>
    <t>PROGRAMME</t>
  </si>
  <si>
    <t>CONNECT5/CYPMH</t>
  </si>
  <si>
    <t>APPLICATION TITLE</t>
  </si>
  <si>
    <t>PROJECT REFERENCE</t>
  </si>
  <si>
    <t>HOST ORGANISATION</t>
  </si>
  <si>
    <t>LEAD APPLICANT NAME</t>
  </si>
  <si>
    <t>ORG Name</t>
  </si>
  <si>
    <t xml:space="preserve">ORG TYPE </t>
  </si>
  <si>
    <r>
      <rPr>
        <b/>
        <sz val="11"/>
        <color theme="1"/>
        <rFont val="Calibri"/>
      </rPr>
      <t>MEMBER ORGANISATIONS:</t>
    </r>
    <r>
      <rPr>
        <sz val="11"/>
        <color rgb="FF000000"/>
        <rFont val="Calibri"/>
      </rPr>
      <t xml:space="preserve"> Please list member organisations who will be in receipt of AMR funding via subcontract with the host organisation. </t>
    </r>
  </si>
  <si>
    <t>ORGANISATION NAME</t>
  </si>
  <si>
    <t xml:space="preserve">(Select) </t>
  </si>
  <si>
    <t>FEC</t>
  </si>
  <si>
    <t>Fund NHS Indirect Costs</t>
  </si>
  <si>
    <t>Commercial</t>
  </si>
  <si>
    <t xml:space="preserve">RfPB </t>
  </si>
  <si>
    <t>No</t>
  </si>
  <si>
    <t>Yes</t>
  </si>
  <si>
    <t xml:space="preserve">PGfAR </t>
  </si>
  <si>
    <t>PDG</t>
  </si>
  <si>
    <t>i4i</t>
  </si>
  <si>
    <t>PRP</t>
  </si>
  <si>
    <t xml:space="preserve">Infrastructure </t>
  </si>
  <si>
    <t>ODA</t>
  </si>
  <si>
    <t>Organisation NHS/HEI</t>
  </si>
  <si>
    <t>(Select)</t>
  </si>
  <si>
    <t>STAFF POSTS AND SALARIES</t>
  </si>
  <si>
    <r>
      <rPr>
        <sz val="10"/>
        <color rgb="FF000000"/>
        <rFont val="Arial"/>
      </rPr>
      <t xml:space="preserve">This section of the finance form presents an overview of all salary costs for staff members/roles (known or unknown) required to deliver the Award.
Salaries and staff details from this page will feed into other sections of the finance form. All field in this section </t>
    </r>
    <r>
      <rPr>
        <b/>
        <sz val="10"/>
        <color rgb="FF000000"/>
        <rFont val="Arial"/>
      </rPr>
      <t>MUST</t>
    </r>
    <r>
      <rPr>
        <sz val="10"/>
        <color rgb="FF000000"/>
        <rFont val="Arial"/>
      </rPr>
      <t xml:space="preserve"> be completed in full before completing the Annual Cost of Staff Posts section of the finance form. Organisation names should</t>
    </r>
    <r>
      <rPr>
        <b/>
        <sz val="10"/>
        <color rgb="FF000000"/>
        <rFont val="Arial"/>
      </rPr>
      <t xml:space="preserve"> NOT</t>
    </r>
    <r>
      <rPr>
        <sz val="10"/>
        <color rgb="FF000000"/>
        <rFont val="Arial"/>
      </rPr>
      <t xml:space="preserve"> be abbreviated. 
Salaries may be sought at a level appropriate to the skills, responsibilities and expertise necessary to carry out the role required, and to reflect the experience of a known individual, where this is in accordance with the salary scales and terms and conditions of service applying in the host organisation. For unnamed staff, the salaries should be costed at the mid-point of the appropriate grade for the post. We reserve the right to award support at a different level if considered appropriate. 
If staff members names are currently unknown then please state "unknown" and complete the remaining row fields outlining the most likely employing organisation, role type, estimate grade, salary and on-costs. 
If applicants wish to discount costs, they can adjust the rates column (K) percentage down from 100%, which will affect the rate calculation columns i.e. the amount charge to the Award. Please note for HEIs in the UK, up to 80% of FEC will be paid. The rates column will automatically reduce to 80% when HEI (UK) has been selected.    
</t>
    </r>
  </si>
  <si>
    <t>org</t>
  </si>
  <si>
    <t>org typ</t>
  </si>
  <si>
    <t>role</t>
  </si>
  <si>
    <t>Staff Member Name</t>
  </si>
  <si>
    <t>Org Type</t>
  </si>
  <si>
    <t>Role</t>
  </si>
  <si>
    <t>Grade</t>
  </si>
  <si>
    <t>Salary
£</t>
  </si>
  <si>
    <t>On-costs</t>
  </si>
  <si>
    <t>Current 
Annual Salary Costs £</t>
  </si>
  <si>
    <t>RATE</t>
  </si>
  <si>
    <t>Org</t>
  </si>
  <si>
    <t>NHS</t>
  </si>
  <si>
    <t>Academic lead</t>
  </si>
  <si>
    <t>HEI</t>
  </si>
  <si>
    <t>Administrative</t>
  </si>
  <si>
    <t>Other</t>
  </si>
  <si>
    <t>Behavioural Scientist</t>
  </si>
  <si>
    <t>Chief Investigator</t>
  </si>
  <si>
    <t xml:space="preserve">Clinical Trial Specialist </t>
  </si>
  <si>
    <t>Co-applicant</t>
  </si>
  <si>
    <t xml:space="preserve">Consultant advisor </t>
  </si>
  <si>
    <t>Data analyst</t>
  </si>
  <si>
    <t>General</t>
  </si>
  <si>
    <t xml:space="preserve">Health Economist </t>
  </si>
  <si>
    <t xml:space="preserve">Health Psychologist </t>
  </si>
  <si>
    <t xml:space="preserve">IS Developer </t>
  </si>
  <si>
    <t>Other Staff</t>
  </si>
  <si>
    <t xml:space="preserve">Patient/Public Co-applicant </t>
  </si>
  <si>
    <t xml:space="preserve">Research Assistant </t>
  </si>
  <si>
    <t>Research Administration</t>
  </si>
  <si>
    <t xml:space="preserve">Research Associate </t>
  </si>
  <si>
    <t xml:space="preserve">Research Fellow </t>
  </si>
  <si>
    <t>Research Interventionist</t>
  </si>
  <si>
    <t>Research Methodologist</t>
  </si>
  <si>
    <t xml:space="preserve">Research Midwife </t>
  </si>
  <si>
    <t>Research Nurse</t>
  </si>
  <si>
    <t xml:space="preserve">Research Psychologist </t>
  </si>
  <si>
    <t>Research Therapist</t>
  </si>
  <si>
    <t xml:space="preserve">Statistician </t>
  </si>
  <si>
    <t xml:space="preserve">Study Manager </t>
  </si>
  <si>
    <t>Systematic reviewer</t>
  </si>
  <si>
    <t>Surgery Specialist</t>
  </si>
  <si>
    <t>ANNAUL COSTS OF STAFF POSTS</t>
  </si>
  <si>
    <r>
      <rPr>
        <sz val="10"/>
        <color rgb="FF000000"/>
        <rFont val="Arial"/>
      </rPr>
      <t xml:space="preserve">This section of the financial plan outlines the percentage full time equivalent (FTE) that each staff member is dedicating to the Award, the duration they are involved in the Award (measured in months), and the annual and total cost of each post.  
Staff details from the 'Staff Post and Salaries' tab will automatically feed into this section. Greyed out columns are locked for editing and will contain formulas and calculations.
To reflect the required level of staff resource in each year, applicants need to assign an FTE number </t>
    </r>
    <r>
      <rPr>
        <b/>
        <sz val="10"/>
        <color rgb="FF000000"/>
        <rFont val="Arial"/>
      </rPr>
      <t>(1.00 equalling 1 full time equivalent)</t>
    </r>
    <r>
      <rPr>
        <sz val="10"/>
        <color rgb="FF000000"/>
        <rFont val="Arial"/>
      </rPr>
      <t xml:space="preserve"> and duration (in months) for each staff member. Once selected, the weighted FTE and yearly total (using the salaries costs and rates outlined in the Staff Posts and Salaries section) will automatically calculate.  
From year 2 onwards, applicants are permitted to apply an increment increase to staff members prior year salaries. This can be done by entering the % increase within the '% salary increment increase' columns. The increment increase will be applied to the prior year salary and will feed into the yearly calculation automatically.    
Please note that annual increments should be based on 'Agenda for Change' pay arrangements as applicable at February 2021.
Applications should be costed at current (2021/22) prices, based on current salary scales and scale increments.  
Applicants must justify staff costs within the text box provided below.
PLEASE NOTE: If applicants require to copy and paste within fields we recommend that you only “Copy &amp; Paste (Special) Values” to avoid corruption to cell formulas. Please do NOT cut and paste as this will corrupt cell formulas.     </t>
    </r>
  </si>
  <si>
    <t>Staff Members Name</t>
  </si>
  <si>
    <t>Org Type NHS/HEI</t>
  </si>
  <si>
    <t>Yr1  FTE</t>
  </si>
  <si>
    <t>Yr1 Months</t>
  </si>
  <si>
    <t>Yr1 Weighted FTE</t>
  </si>
  <si>
    <t>Yr 1 Rate Calculation
£</t>
  </si>
  <si>
    <t>Y2  % salary increment increase</t>
  </si>
  <si>
    <t>Yr2
  FTE</t>
  </si>
  <si>
    <t xml:space="preserve">Yr2 Months </t>
  </si>
  <si>
    <t>Y2 Weighted 
FTE</t>
  </si>
  <si>
    <t>Yr2 Rate Calculation
£</t>
  </si>
  <si>
    <t>Y3 % salary increment increase</t>
  </si>
  <si>
    <t>Yr 3
  FTE</t>
  </si>
  <si>
    <t xml:space="preserve">Yr3 
Months </t>
  </si>
  <si>
    <t>Y3 Weighted 
FTE</t>
  </si>
  <si>
    <t>Year 3 Rate Calculation
£</t>
  </si>
  <si>
    <t>Y4  % salary increment increase</t>
  </si>
  <si>
    <t>Yr4
  FTE</t>
  </si>
  <si>
    <t>Yr 4
 Months</t>
  </si>
  <si>
    <t>Y4 Weighted 
FTE</t>
  </si>
  <si>
    <t>Yr4 Rate Calculation
£</t>
  </si>
  <si>
    <t>Y5 % salary increment increase</t>
  </si>
  <si>
    <t>Yr 5
  FTE</t>
  </si>
  <si>
    <t>Yr 5
 Months</t>
  </si>
  <si>
    <t>Y5 Weighted 
FTE</t>
  </si>
  <si>
    <t>Yr5 Rate Calculation
£</t>
  </si>
  <si>
    <t>Total Weighted FTE</t>
  </si>
  <si>
    <t>Total Rate Calculation
£</t>
  </si>
  <si>
    <t xml:space="preserve">JUSTIFICATION OF COSTS </t>
  </si>
  <si>
    <t>[INSERT TEXT]</t>
  </si>
  <si>
    <t xml:space="preserve">Staff Member </t>
  </si>
  <si>
    <t>FTE %</t>
  </si>
  <si>
    <t>Months</t>
  </si>
  <si>
    <t>Increment %</t>
  </si>
  <si>
    <t>TRAVEL, SUBSISTENCE &amp; CONFERENCE</t>
  </si>
  <si>
    <t xml:space="preserve">Applicants must provide a brief description of each T&amp;S cost, and select a cost type and the organisation it relates to. Greyed out columns are locked for editing and will contain formulas and calculations.
Travel must be by the most economic means possible; NIHR programmes do NOT fund first class travel. NIHR reserve the right to award a different level of T&amp;Scosts if considered appropriate.
If travel is by car, apply your institution’s mileage rates (however this should not exceed HMRC approved mileage allowance payments, which is 45p per mile for the first 10,000 miles and 25p thereafter). 
Applicants must justify the Travel &amp; Subsistence costs within the text box provided below.   
If applicants wish to discount costs, they can adjust the rates column (G) percentage down from 100%, which will affect the rate calculation columns i.e. the amount charge to the Award. Please note for HEIs in the UK, up to 80% of FEC will be paid. The rates column will automatically reduce to 80% when HEI (UK) has been selected.    </t>
  </si>
  <si>
    <t>Description</t>
  </si>
  <si>
    <t>Type of cost</t>
  </si>
  <si>
    <t>Total Rate Calculation</t>
  </si>
  <si>
    <t xml:space="preserve">[INSERT TEXT] </t>
  </si>
  <si>
    <t>Travel</t>
  </si>
  <si>
    <t xml:space="preserve">Subsistence </t>
  </si>
  <si>
    <t xml:space="preserve">Conference </t>
  </si>
  <si>
    <t xml:space="preserve">Other </t>
  </si>
  <si>
    <t>EQUIPMENT</t>
  </si>
  <si>
    <t xml:space="preserve">Applicants must provide a brief description of each Equipment item. Applicants must enter the item cost(s) into the appropriate year column in which they will be incurred. Greyed out columns are locked for editing and will contain formulas and calculations.
Essential items of equipment plus maintenance and related costs should be input in this section. The purchase cost of pieces of equipment, valued up to £5,000 excluding VAT, will be considered. Lease to buy / hire purchase type arrangements are permitted where appropriate.
Items of equipment valued at £250 or more must be itemised separately; however, grouping the same type of equipment is permitted. Costs of computers are normally restricted to a maximum of £650 each excluding VAT. A statement of justification must be included in the relevant ‘Justification of Costs’ section for any purchase above this limit.
Costs of computers are normally restricted to a maximum of £650 each excluding VAT and a statement of justification must be included, in the relevant ‘Justification of Costs’ section for any purchase above this limit.  
Equipment items should exclude VAT, unless the organisation incurring the cost is not VAT registered and unable to reclaim the VAT back from the cost item in which case the gross value of the equipment should be include. You will need to seek expert advice from the organisation purchasing the equipment regarding its VAT status.
If applicants wish to discount costs, they can adjust the rates column (F) percentage down from 100%, which will affect the rate calculation columns i.e. the amount charge to the Award. Please note for HEIs in the UK, up to 80% of FEC will be paid. The rates column will automatically reduce to 80% when HEI (UK) has been selected.    
</t>
  </si>
  <si>
    <t>Item Description</t>
  </si>
  <si>
    <t xml:space="preserve">Year 1
£ </t>
  </si>
  <si>
    <t xml:space="preserve">Year 2
£ </t>
  </si>
  <si>
    <t>Yr 2 Rate Calculation
£</t>
  </si>
  <si>
    <t>Yr 3 Rate Calculation
£</t>
  </si>
  <si>
    <t>Yr 4 Rate Calculation
£</t>
  </si>
  <si>
    <t>Yr 5 Rate Calculation
£</t>
  </si>
  <si>
    <t>Total £</t>
  </si>
  <si>
    <t>Justification of Equipment costs</t>
  </si>
  <si>
    <t>VAT 
Y/N?</t>
  </si>
  <si>
    <t>Quantity</t>
  </si>
  <si>
    <t>Org Name</t>
  </si>
  <si>
    <t>CONSUMABLES</t>
  </si>
  <si>
    <t xml:space="preserve">Applicants must provide a brief description of each Consumable cost, and select the organisation it relates to. Greyed out columns are locked for editing and will contain formulas and calculations.
Consumables are non-reusable items specific to the Award. Please itemise and describe the requirements fully. These may include items such as questionnaire printing and postage etc, but not general office costs which should be covered by indirect costs.
Applicants must justify the consumable costs within the text box provided below.
If applicants wish to discount costs, they can adjust the rates column (F) percentage down from 100%, which will affect the rate calculation columns i.e. the amount charge to the Award. Please note for HEIs in the UK, up to 80% of FEC will be paid. The rates column will automatically reduce to 80% when HEI (UK) has been selected.       </t>
  </si>
  <si>
    <t>PATIENT &amp; PUBLIC INVOVLEMENT, ENGAGEMENT AND PARTICIPATION</t>
  </si>
  <si>
    <t xml:space="preserve">Applicants must provide a brief description of each PPIEP cost, and select the organisation it relates to. Greyed out columns are locked for editing and will contain formulas and calculations.
PPIEP costs may include payments for time, skills and expertise. Rates of payment can vary and may be offered at either an hourly or daily rate. The following activities should be considered: Reviewing documents; Attending meetings; Attending training courses and conferences; Outreach and dissemination. 
All out of pocket expenses should be covered. Equal opportunities for involvement are facilitated if expenses are covered. Members of the public should not end up financially worse off for providing a public service. The following expenses should be carefully considered: Travel, Overnight accommodation, Subsistence, Childcare or replacement carer/person providing support, Costs of a Personal Carer or Support Worker of the individual’s choice, Telephone, internet access, fax costs, stationery and other equipment, conference fees and training courses. 
Applicants must justify the PPIEP costs within the text box provided below.   
If applicants wish to discount costs, they can adjust the rates column (F) percentage down from 100%, which will affect the rate calculation columns i.e. the amount charge to the Award. Please note for HEIs in the UK, up to 80% of FEC will be paid. The rates column will automatically reduce to 80% when HEI (UK) has been selected.    </t>
  </si>
  <si>
    <t>DISSEMINATION</t>
  </si>
  <si>
    <t xml:space="preserve">Applicants must provide a brief description of each Dissemination cost, and select the organisation it relates to. Greyed out columns are locked for editing and will contain formulas and calculations.
Any costs associated with publication, presentation or dissemination of findings (except related travel and subsistence or consumables costs) should be included here.
Applicants must justify the Dissemination costs within the text box provided below.   
If applicants wish to discount costs, they can adjust the rates column (F) percentage down from 100%, which will affect the rate calculation columns i.e. the amount charge to the Award. Please note for HEIs in the UK, up to 80% of FEC will be paid. The rates column will automatically reduce to 80% when HEI (UK) has been selected.    </t>
  </si>
  <si>
    <t>OTHER DIRECT COSTS</t>
  </si>
  <si>
    <t xml:space="preserve">Applicants must provide a brief description of each Other Direct cost, and select the organisation it relates to. Greyed out columns are locked for editing and will contain formulas and calculations.
These are costs, not identified elsewhere, that are specifically attributed to the research infrastructure. For example, external consultancy costs, software licensing and advertising costs etc.
Applicants must justify the Other Direct costs within the text box provided below.   
If applicants wish to discount costs, they can adjust the rates column (F) percentage down from 100%, which will affect the rate calculation columns i.e. the amount charge to the Award. Please note for HEIs in the UK, up to 80% of FEC will be paid. The rates column will automatically reduce to 80% when HEI (UK) has been selected.    </t>
  </si>
  <si>
    <r>
      <rPr>
        <sz val="10"/>
        <color rgb="FF000000"/>
        <rFont val="Arial"/>
      </rPr>
      <t xml:space="preserve">The NIHR do </t>
    </r>
    <r>
      <rPr>
        <b/>
        <sz val="10"/>
        <color rgb="FF000000"/>
        <rFont val="Arial"/>
      </rPr>
      <t>NOT</t>
    </r>
    <r>
      <rPr>
        <sz val="10"/>
        <color rgb="FF000000"/>
        <rFont val="Arial"/>
      </rPr>
      <t xml:space="preserve"> fund NHS Inidrect Costs.  However, the NIHR will fund reasonable HEI and Commercial and Other partner organisation indirect costs. The NIHR reserve the right to award a different level of indirect costs if considered appropriate. 
Estate costs may include building and premises costs, basic services and utilities, lease/rent/rates, insurance, cleaning, security, safety, staff facilities, equipment maintenance etc.
Other indirect costs may include costs such as finance, human recourses, personnel, public relations, departmental services, typing/secretarial, general office consumables, library services/learning resources etc.  
Weighted FTE yearly totals will automatically populate once an organisation has been selected. Applicants must select either estate costs or other indirect costs unde cost type.  Costs need to be entered into Yr1 £, Yr2 £, Yr3, Yr4&amp; Yr5 columns. Greyed out columns are locked for editing and will contain formulas and calculations.
Please seek advice from your finance department about the appropriate cost for this section. Applicants must justify the Indirect costs within the text box provided below.   
If applicants wish to discount costs, they can adjust the rates column (F) percentage down from 100%, which will affect the rate calculation columns i.e. the amount charge to the Award. Please note for HEIs in the UK, up to 80% of FEC will be paid. The rates column will automatically reduce to 80% when HEI (UK) has been selected.    </t>
    </r>
  </si>
  <si>
    <t>Org Type
NHS/HEI</t>
  </si>
  <si>
    <t>Cost Type</t>
  </si>
  <si>
    <t>Yr 1
£</t>
  </si>
  <si>
    <t>Yr 1 Weighted FTE</t>
  </si>
  <si>
    <t>Yr1 Rate per FTE</t>
  </si>
  <si>
    <t>Yr 2
£</t>
  </si>
  <si>
    <t>Yr 2 Weighted FTE</t>
  </si>
  <si>
    <t>Yr2 Rate per FTE</t>
  </si>
  <si>
    <t>Yr3 Weighted FTE</t>
  </si>
  <si>
    <t>Yr3 Rate per FTE</t>
  </si>
  <si>
    <t>Yr4 Weighted FTE</t>
  </si>
  <si>
    <t>Yr4 Rate per FTE</t>
  </si>
  <si>
    <t>Yr 5
£</t>
  </si>
  <si>
    <t xml:space="preserve"> Yr5 WeightedFTE</t>
  </si>
  <si>
    <t>Yr5 Rate per FTE</t>
  </si>
  <si>
    <t xml:space="preserve">Cost Type </t>
  </si>
  <si>
    <t>Estate Costs</t>
  </si>
  <si>
    <t>Other Indirect Costs</t>
  </si>
  <si>
    <t>NHS Support Costs</t>
  </si>
  <si>
    <r>
      <rPr>
        <sz val="10"/>
        <color rgb="FF000000"/>
        <rFont val="Arial"/>
      </rPr>
      <t xml:space="preserve">NHS Support Costs are the additional patient care costs associated with the research, which would end once the R&amp;D study in question had stopped, even if the patient care involved continued to be provided.
Support Costs may include costs such as; Processing of the patient record to identify NHS patients; Obtaining informed consent from NHS patients; Additional investigations assessments and tests: ensuring patient safety; and; Assembly (packaging and labelling) or Small Scale Repackaging. 
NHS Support Costs are </t>
    </r>
    <r>
      <rPr>
        <b/>
        <sz val="10"/>
        <color rgb="FF000000"/>
        <rFont val="Arial"/>
      </rPr>
      <t xml:space="preserve">NOT </t>
    </r>
    <r>
      <rPr>
        <sz val="10"/>
        <color rgb="FF000000"/>
        <rFont val="Arial"/>
      </rPr>
      <t xml:space="preserve">funded by the NIHR.  For studies that meet the eligibility criteria for NIHR Clinical Research Network (CRN) Support, resources for meeting NHS Support Costs are provided primarily through the Local Research Networks of the NIHR Clinical Research Network. 
To complete this form, applicants must firstly estimate the number of patients approached and the target number of patients recruited.  A letter of support from the lead CRN must accompany this application, confirming their commitment to fund the related NHS Support Costs. 
The finance tables are broken down into staff and non staff costs.  Under staff costs you must select the activity type from the drop down provided, and then provide more specific details as to what the activity is, who is under taking the activity, and the organisation the activity relates to. Once completed, you are to estimate the number of minutes each activity takes </t>
    </r>
    <r>
      <rPr>
        <b/>
        <sz val="10"/>
        <color rgb="FF000000"/>
        <rFont val="Arial"/>
      </rPr>
      <t xml:space="preserve">(we recommend you refer to the NIHR Tariff when deciding on timings, see green highlighted tab) </t>
    </r>
    <r>
      <rPr>
        <sz val="10"/>
        <color rgb="FF000000"/>
        <rFont val="Arial"/>
      </rPr>
      <t xml:space="preserve">and the number of occurrences of the activity during the study duration. In turn, this will automatically calculate a cost for the activity. Please note, the automatic calculation will not work if any of the above fields are not completed. Applicants then must distribute the activity cost across the project years to represent when the costs of the activity will be incurred. Please note when distributing these costs, the total in column "H" must match the automatic calculation value in column "O". The row will automatically highlight red to flag if values do not match.  Under non-staff costs applicants may include items which are require to ensure patient saftey but do not form part of the intervention/service being tested (e.g. syringes, blood preasure monitors, scans etc). Each item must be given a cost, quantity. Once the quantity and cost has been selected the form will calculate a total cost. Applicants then must distribute the total item cost across the project years to represent when the costs will be incurred. As above if the total in column "P" does not match the total in column "I" the row will highlight red to flag that the values do not match. 
</t>
    </r>
  </si>
  <si>
    <t>Est. No. Patients Approached</t>
  </si>
  <si>
    <t>Cost Per Patient £</t>
  </si>
  <si>
    <t>Est. No. Patients Recruited to project</t>
  </si>
  <si>
    <t>Have you agreed NHS Support Cost with CRN sites?</t>
  </si>
  <si>
    <t xml:space="preserve">CRN Contact Email </t>
  </si>
  <si>
    <t>STAFF COSTS</t>
  </si>
  <si>
    <t>Activitiy Cost Type</t>
  </si>
  <si>
    <t>Further Description (only for Additional investigations, assessments and tests : ensuring patient safety)</t>
  </si>
  <si>
    <t xml:space="preserve">Undertaken by   </t>
  </si>
  <si>
    <t xml:space="preserve">Duration per patient (Min) </t>
  </si>
  <si>
    <t>Number of occurances.</t>
  </si>
  <si>
    <t xml:space="preserve">Cost </t>
  </si>
  <si>
    <t xml:space="preserve">NON STAFF COSTS </t>
  </si>
  <si>
    <t xml:space="preserve">Description </t>
  </si>
  <si>
    <t>Item Costs</t>
  </si>
  <si>
    <t>-</t>
  </si>
  <si>
    <t xml:space="preserve">Total Cost </t>
  </si>
  <si>
    <t>TOTAL SUPPORT COSTS (STAFF+ NON STAFF COSTS)</t>
  </si>
  <si>
    <t>Per-minute cost</t>
  </si>
  <si>
    <t>Processing of the patient record to identify NHS patients</t>
  </si>
  <si>
    <t>Obtaining informed consent from NHS patients</t>
  </si>
  <si>
    <t>Principal Investigator</t>
  </si>
  <si>
    <t>Non Staff Costs</t>
  </si>
  <si>
    <t xml:space="preserve">No </t>
  </si>
  <si>
    <t>Additional investigations, assessments and tests : ensuring patient safety</t>
  </si>
  <si>
    <t>Local Research Registrar</t>
  </si>
  <si>
    <t xml:space="preserve">Assembly (packaging and labelling) or Small Scale Repackaging </t>
  </si>
  <si>
    <t>Local Research Fellow</t>
  </si>
  <si>
    <t>Local Research Nurse</t>
  </si>
  <si>
    <t>Local Clinical Nurse Specialist</t>
  </si>
  <si>
    <t>Local Radiologist</t>
  </si>
  <si>
    <t>Local Radiographer</t>
  </si>
  <si>
    <t>Local Physio/ Occupational Therapist</t>
  </si>
  <si>
    <t>Local Outpatient Staff</t>
  </si>
  <si>
    <t xml:space="preserve">Local GP  </t>
  </si>
  <si>
    <t>Local GP Practice Manager</t>
  </si>
  <si>
    <t>Local GP Practice Nurse</t>
  </si>
  <si>
    <t>Local Dentist</t>
  </si>
  <si>
    <t>Local Pharmacist</t>
  </si>
  <si>
    <t>Local Pharmacy Technician</t>
  </si>
  <si>
    <t>Local Laboratory Staff</t>
  </si>
  <si>
    <t>Local Administrative &amp; Clerical Staff</t>
  </si>
  <si>
    <t>External Staff (Central Research Team)</t>
  </si>
  <si>
    <r>
      <rPr>
        <sz val="10"/>
        <color rgb="FF000000"/>
        <rFont val="Arial"/>
      </rPr>
      <t xml:space="preserve">NHS Treatment Costs are the patient care costs, which would continue to be incurred if the patient care service in question continued to be provided after the R&amp;D study had stopped. It is important to remember an NHS patient care service is defined as ’a service provided by, or on behalf of, the NHS where that service treats, or contributes to, the care needs of a patient.’ For the purposes of the attribution process it can be assumed that an experimental intervention/service being tested will continue after the end of the study, and therefore all staff and non-staff costs relating to the delivering the experimental intervention/service should be attributed to  NHS Treatment Costs or a non-NHS intervention costs (if delivered in a non-NHS setting).  The associated costs relating to the experimental intervention/service being tested may be less, or may be greater, than the cost of  usual care. If greater, the difference between the experimental intervention/service  and the cost of the usual treatment is referred to as the </t>
    </r>
    <r>
      <rPr>
        <b/>
        <sz val="10"/>
        <color rgb="FF000000"/>
        <rFont val="Arial"/>
      </rPr>
      <t>NHS Excess Treatment Costs</t>
    </r>
    <r>
      <rPr>
        <sz val="10"/>
        <color rgb="FF000000"/>
        <rFont val="Arial"/>
      </rPr>
      <t>. Neither the NHS nor DH R&amp;D will fund non-NHS Treatment Costs i.e. the cost of interventions that if put into practice at the end of the study would be met from non-NHS funding bodies such as Social Care or education.
Treatment Costs might included staff and non staff costs such as;  supplying and administering the medicine/device/therapy being studied; supplying and administering any active comparators - including medicines devices or therapies; training of clinicians to deliver the treatment; Investigations and tests integral to the delivery of the intervention/service; Patient follow-up where this is required as part of the clinical management of a patient.  
Treatment Costs (i.e. usual care), Excess Treatment Costs and non NHS intervention costs are</t>
    </r>
    <r>
      <rPr>
        <b/>
        <sz val="10"/>
        <color rgb="FF000000"/>
        <rFont val="Arial"/>
      </rPr>
      <t xml:space="preserve"> NOT </t>
    </r>
    <r>
      <rPr>
        <sz val="10"/>
        <color rgb="FF000000"/>
        <rFont val="Arial"/>
      </rPr>
      <t xml:space="preserve">funded by the NIHR and cannot be claimed as a research cost.  These costs should be funded by the commissioner(s) who would be expected to deliver the intervention/service being tested, as if the were to be delivered as usual care.  A letter of support from the lead commissioner must accompany this application, confirming their commitment to fund the related excess treatment Costs or non-NHS intervention costs.    
To complete this form, applicants must firstly assign patients numbers to the different study arms and then identify whether the arm is active (i.e. the experiment intervention/service arm), usual care (i.e. the current practice performed at the commissioning body), or a placebo arm (i.e. dummy comparator). Please note, if a study arm does not have one of these three options selected, the row will highlight red to flag an error.  As the primary purpose of placebo arms is to act as a comparator to answer the research question and not to provide patient care,  the costs of the placebo and the costs to deliver the placebo should be attributed to Research Costs and not included in the finance table below.   
The finance tables are broken down into staff and non staff costs. </t>
    </r>
    <r>
      <rPr>
        <b/>
        <sz val="10"/>
        <color rgb="FF000000"/>
        <rFont val="Arial"/>
      </rPr>
      <t xml:space="preserve"> Under staff costs</t>
    </r>
    <r>
      <rPr>
        <sz val="10"/>
        <color rgb="FF000000"/>
        <rFont val="Arial"/>
      </rPr>
      <t xml:space="preserve"> you must select the activity type from the drop down provided, and then provide more specific details as to what the activity is, who is under taking the activity, which study arm it relates to and the organisation the activity relates to. Once completed, you are to estimate the number of minutes each activity takes </t>
    </r>
    <r>
      <rPr>
        <b/>
        <sz val="10"/>
        <color rgb="FF000000"/>
        <rFont val="Arial"/>
      </rPr>
      <t>(we recommend you refer to the NIHR Tariff when deciding on timings, see green highlighted tab)</t>
    </r>
    <r>
      <rPr>
        <sz val="10"/>
        <color rgb="FF000000"/>
        <rFont val="Arial"/>
      </rPr>
      <t xml:space="preserve"> and the number of occurrences of the activity during the study duration. In turn, this will automatically calculate a cost for the activity. Please note, the automatic calculation will not work if any of the above fields are not completed. Applicants then must distribute the activity cost across the project years to represent when the costs of the activity will be incurred. Please note when distributing these costs, the total in column "P" must match the automatic calculation value in column "I". The row will automatically highlight red to flag if values do not match.  </t>
    </r>
    <r>
      <rPr>
        <b/>
        <sz val="10"/>
        <color rgb="FF000000"/>
        <rFont val="Arial"/>
      </rPr>
      <t>Under non-staff costs</t>
    </r>
    <r>
      <rPr>
        <sz val="10"/>
        <color rgb="FF000000"/>
        <rFont val="Arial"/>
      </rPr>
      <t xml:space="preserve"> applicants are to include items which are required to deliver each of the study arms (e.g. investigation costs, drug costs, intervention devices, intervention materials, intervention tools etc). Each item must be given a cost, quantity, and assigned to a study arm. Once the quantity and cost has been selected the form will calculate a total cost. Applicants then must distribute the total item cost across the project years to represent when the costs will be incurred. As above if the total in column "P" does not match the total in column "I" the row will highlight red to flag that the values do not match. 
The cost per patient column, the total study arm costs, total active arm, usual care arm and excess treatment costs tables will automatically calculate once cost items are added. 
AcoRD guidance: https://www.gov.uk/government/publications/guidance-on-attributing-the-costs-of-health-and-social-care-research</t>
    </r>
  </si>
  <si>
    <t>Are you delivering an experimental intervention/service which will treat, or contributes to, the care needsof patients?</t>
  </si>
  <si>
    <t xml:space="preserve">Have you agreed Excess Treatment Costs / non-NHS intervention with the commissioning bodies?  </t>
  </si>
  <si>
    <t xml:space="preserve">Letter of support from lead commisioning site attached? </t>
  </si>
  <si>
    <t>Contact email address of lead commissioning site (s)</t>
  </si>
  <si>
    <t>Trial Arms</t>
  </si>
  <si>
    <t>No. Patients</t>
  </si>
  <si>
    <t>Study Arm Type: Active, Usual Care, Placebo</t>
  </si>
  <si>
    <t>Brief Description of Study Arm</t>
  </si>
  <si>
    <t xml:space="preserve">Cost Per Patient </t>
  </si>
  <si>
    <t>Arm 1</t>
  </si>
  <si>
    <t>Arm 2</t>
  </si>
  <si>
    <t>Arm 3</t>
  </si>
  <si>
    <t>Arm 4</t>
  </si>
  <si>
    <t>Arm 5</t>
  </si>
  <si>
    <t xml:space="preserve">Further Description </t>
  </si>
  <si>
    <t>Project Arm</t>
  </si>
  <si>
    <t>Total Cost</t>
  </si>
  <si>
    <t>JUSTIFICATION OF COSTS</t>
  </si>
  <si>
    <t>Active Arms(s)</t>
  </si>
  <si>
    <t xml:space="preserve">Usual Care </t>
  </si>
  <si>
    <t xml:space="preserve">NHS Excess Treatment Cost </t>
  </si>
  <si>
    <t>Supplying and administering the medicine/device/therapy being studied</t>
  </si>
  <si>
    <t>Active Arm</t>
  </si>
  <si>
    <t>Supplying and administering any active comparators - including medicines devices or therapies</t>
  </si>
  <si>
    <t>Training of clinicians to deliver the treatment</t>
  </si>
  <si>
    <t>Placebo</t>
  </si>
  <si>
    <t>Investigations and tests which would continue to be incurred if the patient care service in question continued to be provided after the R&amp;D study has stopped</t>
  </si>
  <si>
    <t>Patient follow-up where this is required as part of the clinical management of a patient</t>
  </si>
  <si>
    <t>Activity</t>
  </si>
  <si>
    <t>ActivityType</t>
  </si>
  <si>
    <t>Pharmacy time</t>
  </si>
  <si>
    <t>Clinical Time</t>
  </si>
  <si>
    <t>Nurse Time</t>
  </si>
  <si>
    <t>Admin Time</t>
  </si>
  <si>
    <t>Cost</t>
  </si>
  <si>
    <t>Take informed consent</t>
  </si>
  <si>
    <t>Procedure</t>
  </si>
  <si>
    <t>Consent for Genetic Sample</t>
  </si>
  <si>
    <t>Medical history</t>
  </si>
  <si>
    <t xml:space="preserve">Blood sample - collection only </t>
  </si>
  <si>
    <t>Blood sample - collection processing</t>
  </si>
  <si>
    <t>Specimen Dispatch by post/courier</t>
  </si>
  <si>
    <t>Vital Signs measurements (Temp, BP, Pulse and respiration)</t>
  </si>
  <si>
    <t>Weight &amp; Height (including BMI if required)</t>
  </si>
  <si>
    <t>Waist and Hip Circumference</t>
  </si>
  <si>
    <t xml:space="preserve">Blood pressure (only) </t>
  </si>
  <si>
    <t>Physical examination</t>
  </si>
  <si>
    <t>Urinalysis - Urine collection only (at clinic)</t>
  </si>
  <si>
    <t>Urinalysis - Urine processing (dipstick or sample preparation)</t>
  </si>
  <si>
    <t>Spirometry</t>
  </si>
  <si>
    <t>Randomisation (manual, IVRS or IWRS)</t>
  </si>
  <si>
    <t>Instructions/education for patient and/or care giver</t>
  </si>
  <si>
    <t>Subject Questionnaire</t>
  </si>
  <si>
    <t>Review Questionnaire</t>
  </si>
  <si>
    <t>Concomitant medication check (at screening)</t>
  </si>
  <si>
    <t>Concomitant medication check (on study)</t>
  </si>
  <si>
    <t>Prescription for study</t>
  </si>
  <si>
    <t>Administer study drug in clinic</t>
  </si>
  <si>
    <t>Dispense diaries and instruct</t>
  </si>
  <si>
    <t>Collect and review diaries</t>
  </si>
  <si>
    <t>Drug accountability and compliance</t>
  </si>
  <si>
    <t>CRF/eCRF completion including data transfer and query resolution</t>
  </si>
  <si>
    <t>Review/reporting of patient AEs/SAEs</t>
  </si>
  <si>
    <t>Handover to routine care (End of Trial)</t>
  </si>
  <si>
    <t>Device calibration / alteration of mechanical device settings and monitoring</t>
  </si>
  <si>
    <t>Monitoring visits</t>
  </si>
  <si>
    <t>Dissemination of study results to participants</t>
  </si>
  <si>
    <t>24 hour Cardio memo/ cardio diary</t>
  </si>
  <si>
    <t>Investigation</t>
  </si>
  <si>
    <t>24 hour Holter monitoring with interpretation</t>
  </si>
  <si>
    <t>24 hour Holter monitoring without interpretation</t>
  </si>
  <si>
    <t>Biochemistry A</t>
  </si>
  <si>
    <t>Biochemistry B</t>
  </si>
  <si>
    <t>Biochemistry C</t>
  </si>
  <si>
    <t>Biochemistry Profile - Basic</t>
  </si>
  <si>
    <t>Biochemistry Profile - Full</t>
  </si>
  <si>
    <t xml:space="preserve">Biochemistry Profile - Lipid Panel </t>
  </si>
  <si>
    <t>Biochemistry Profile - Liver Function Test</t>
  </si>
  <si>
    <t>Biochemistry Profile - Thyroid Function Tests</t>
  </si>
  <si>
    <t>Biopsy of Bone marrow</t>
  </si>
  <si>
    <t>Biopsy of muscle</t>
  </si>
  <si>
    <t>Biopsy of skin</t>
  </si>
  <si>
    <t>Bone and/or joint imaging</t>
  </si>
  <si>
    <t>Cardiac Troponin</t>
  </si>
  <si>
    <t>Central I.V. Line</t>
  </si>
  <si>
    <t>Copy of imaging investigation</t>
  </si>
  <si>
    <t>CT Scan complex with contrast</t>
  </si>
  <si>
    <t xml:space="preserve">CT Scan with contrast </t>
  </si>
  <si>
    <t xml:space="preserve">CT Scan without contrast </t>
  </si>
  <si>
    <t>RECIST Premium on Standard (per scan)</t>
  </si>
  <si>
    <t>DEXA, BM, DXA</t>
  </si>
  <si>
    <t>ECG no report</t>
  </si>
  <si>
    <t>ECG with report</t>
  </si>
  <si>
    <t>Endoscopy - no biopsy</t>
  </si>
  <si>
    <t>Endoscopy - simple - no biopsy</t>
  </si>
  <si>
    <t>Endoscopy with biopsy</t>
  </si>
  <si>
    <t>Full Blood Count</t>
  </si>
  <si>
    <t>Glucose test - Finger Stick</t>
  </si>
  <si>
    <t>GTT, OGTT</t>
  </si>
  <si>
    <t>Haematology A</t>
  </si>
  <si>
    <t>Haematology B</t>
  </si>
  <si>
    <t>Hepatitis C antibody</t>
  </si>
  <si>
    <t>INR</t>
  </si>
  <si>
    <t>IVUS</t>
  </si>
  <si>
    <t>Microbiology A</t>
  </si>
  <si>
    <t>Microbiology B</t>
  </si>
  <si>
    <t>Microbiology C</t>
  </si>
  <si>
    <t>MRI more than one area with contrast</t>
  </si>
  <si>
    <t>MRI single area with contrast</t>
  </si>
  <si>
    <t>MRI single area, no contrast</t>
  </si>
  <si>
    <t>MUGA RNV</t>
  </si>
  <si>
    <t>Overnight Stay</t>
  </si>
  <si>
    <t>Pregnancy test (blood)</t>
  </si>
  <si>
    <t>Pregnancy test (urine)</t>
  </si>
  <si>
    <t>Transthoracic ECHO</t>
  </si>
  <si>
    <t>UDS</t>
  </si>
  <si>
    <t>Ultrasound 1 with report</t>
  </si>
  <si>
    <t>Ultrasound 2 with report</t>
  </si>
  <si>
    <t>Ultrasound 3 with report</t>
  </si>
  <si>
    <t>Ultrasound 4 with report</t>
  </si>
  <si>
    <t>Urinalysis</t>
  </si>
  <si>
    <t>X-ray multiple views with report</t>
  </si>
  <si>
    <t>X-ray single view with report</t>
  </si>
  <si>
    <t>X-ray -spine or bone with report</t>
  </si>
  <si>
    <t>Dispensary based dispensing only with no aseptic dispensing</t>
  </si>
  <si>
    <t xml:space="preserve">Aseptic dispensing only </t>
  </si>
  <si>
    <t>Dispensary and aseptic dispensing</t>
  </si>
  <si>
    <t>Set-up/close down for each additional site within the same NHS Trust (charged per site)</t>
  </si>
  <si>
    <t>IMP Management Fee per year per site (Annualised charge - pro rata as needed)</t>
  </si>
  <si>
    <t xml:space="preserve">Dispensing time for standard agent or IMP/NIMP (excluding use of IVR/IWR) </t>
  </si>
  <si>
    <t>Aseptic dispensing agent time</t>
  </si>
  <si>
    <t>Controlled drug - additional dispensing time</t>
  </si>
  <si>
    <r>
      <rPr>
        <sz val="11"/>
        <color theme="1"/>
        <rFont val="Arial"/>
      </rPr>
      <t xml:space="preserve">Use of IVR/IWR system </t>
    </r>
    <r>
      <rPr>
        <u/>
        <sz val="11"/>
        <color theme="1"/>
        <rFont val="Arial"/>
      </rPr>
      <t>for dispensing by Pharmacy (additional time)</t>
    </r>
  </si>
  <si>
    <t>Pharmacy arrangement of IMP delivery or posting preparation time to the patient</t>
  </si>
  <si>
    <t>Individual patient drug accountability time</t>
  </si>
  <si>
    <t>Prescription charge (English sites only)</t>
  </si>
  <si>
    <r>
      <rPr>
        <sz val="11"/>
        <color theme="1"/>
        <rFont val="Arial"/>
      </rPr>
      <t xml:space="preserve">Storage space </t>
    </r>
    <r>
      <rPr>
        <u/>
        <sz val="11"/>
        <color theme="1"/>
        <rFont val="Arial"/>
      </rPr>
      <t>over</t>
    </r>
    <r>
      <rPr>
        <sz val="11"/>
        <color theme="1"/>
        <rFont val="Arial"/>
      </rPr>
      <t xml:space="preserve"> 0.5m2 approx. ( = one shelf 0.3m deep x 1.5m long) per month to cover charge incurred by Pharmacy for additional space within each NHS Trust regardless of temperature requirements (per site charge as required)</t>
    </r>
  </si>
  <si>
    <t>Waste disposal as hazardous waste per 50L container or IMP destruction including preparation, transfer and confirmation (per site charge as required)</t>
  </si>
  <si>
    <t>Waste disposal storage pending collection or disposal of all unused/unwanted/expired medicines originally supplied by Sponsor per month or part thereof (per site charge as required).  Chargeable only if not collected within 1 month of the first request to collect.</t>
  </si>
  <si>
    <t>Re-labelling and releasing of IMP batch (Usual staff hourly rate)</t>
  </si>
  <si>
    <t>Extending working hours (Usual staff hourly rate + 50%)</t>
  </si>
  <si>
    <t>Out-of-hours working (Usual staff hourly rate + 100%)</t>
  </si>
  <si>
    <t>CRA-requested dedicated Pharmacy staff time to support monitoring visits. Chargeable as additional to standard/routine service provision of basic access, hospitality, documentation provision and query response (Usual staff hourly rate)</t>
  </si>
  <si>
    <t>Revision of relevant SOPs or IMP documentation as a result of a substantial protocol or Investigational Brochure amendment (Usual staff hourly rate)</t>
  </si>
  <si>
    <t>Non-standard reporting of or additional company requested stock or temperature checks (Usual staff hourly rate)</t>
  </si>
  <si>
    <t>IMP release by Qualified Person (QP), if required (QP actual hourly rate)</t>
  </si>
  <si>
    <t>IMP specific consumables (total cost)</t>
  </si>
  <si>
    <t>Equipment purchase for specific IMP requirements in storage space or conditions (total cost)</t>
  </si>
  <si>
    <t>Courier/ posting costs for IMPs (third party costs as required e.g. per patient)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</si>
</sst>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
    <numFmt numFmtId="165" formatCode="0.0"/>
    <numFmt numFmtId="166" formatCode="_-&quot;£&quot;* #,##0.00_-;\-&quot;£&quot;* #,##0.00_-;_-&quot;£&quot;* &quot;-&quot;??_-;_-@"/>
    <numFmt numFmtId="167" formatCode="&quot;£&quot;#,##0.00"/>
    <numFmt numFmtId="168" formatCode="&quot;£&quot;#,##0.0"/>
  </numFmts>
  <fonts count="29">
    <font>
      <sz val="11"/>
      <color rgb="FF000000"/>
      <name val="Calibri"/>
    </font>
    <font>
      <sz val="11"/>
      <color theme="1"/>
      <name val="Calibri"/>
    </font>
    <font>
      <b/>
      <sz val="11"/>
      <color rgb="FF000000"/>
      <name val="Calibri"/>
    </font>
    <font>
      <b/>
      <sz val="12"/>
      <color rgb="FFFFFFFF"/>
      <name val="Arial"/>
    </font>
    <font>
      <sz val="11"/>
      <name val="Calibri"/>
    </font>
    <font>
      <sz val="10"/>
      <color rgb="FF000000"/>
      <name val="Calibri"/>
    </font>
    <font>
      <sz val="11"/>
      <color rgb="FF000000"/>
      <name val="Arial"/>
    </font>
    <font>
      <sz val="10"/>
      <color rgb="FF000000"/>
      <name val="Arial"/>
    </font>
    <font>
      <b/>
      <sz val="10"/>
      <color rgb="FF000000"/>
      <name val="Arial"/>
    </font>
    <font>
      <i/>
      <sz val="10"/>
      <color rgb="FF000000"/>
      <name val="Arial"/>
    </font>
    <font>
      <b/>
      <sz val="10"/>
      <color theme="1"/>
      <name val="Arial"/>
    </font>
    <font>
      <sz val="11"/>
      <color rgb="FFD8D8D8"/>
      <name val="Calibri"/>
    </font>
    <font>
      <sz val="11"/>
      <color theme="0"/>
      <name val="Calibri"/>
    </font>
    <font>
      <sz val="11"/>
      <color theme="1"/>
      <name val="Calibri"/>
    </font>
    <font>
      <sz val="10"/>
      <color theme="1"/>
      <name val="Calibri"/>
    </font>
    <font>
      <b/>
      <sz val="11"/>
      <color theme="1"/>
      <name val="Calibri"/>
    </font>
    <font>
      <sz val="11"/>
      <color rgb="FFBFBFBF"/>
      <name val="Calibri"/>
    </font>
    <font>
      <sz val="11"/>
      <color rgb="FFA5A5A5"/>
      <name val="Calibri"/>
    </font>
    <font>
      <b/>
      <sz val="9"/>
      <color rgb="FF000000"/>
      <name val="Arial"/>
    </font>
    <font>
      <sz val="9"/>
      <color rgb="FF000000"/>
      <name val="Arial"/>
    </font>
    <font>
      <b/>
      <sz val="11"/>
      <color rgb="FF000000"/>
      <name val="Arial"/>
    </font>
    <font>
      <b/>
      <sz val="9"/>
      <color theme="1"/>
      <name val="Arial"/>
    </font>
    <font>
      <b/>
      <sz val="10"/>
      <color rgb="FFFFFFFF"/>
      <name val="Arial"/>
    </font>
    <font>
      <b/>
      <sz val="10"/>
      <color rgb="FFFF0000"/>
      <name val="Arial"/>
    </font>
    <font>
      <sz val="10"/>
      <color rgb="FFD8D8D8"/>
      <name val="Arial"/>
    </font>
    <font>
      <sz val="10"/>
      <color theme="1"/>
      <name val="Arial"/>
    </font>
    <font>
      <b/>
      <sz val="11"/>
      <color rgb="FF000080"/>
      <name val="Arial"/>
    </font>
    <font>
      <sz val="11"/>
      <color theme="1"/>
      <name val="Arial"/>
    </font>
    <font>
      <u/>
      <sz val="11"/>
      <color theme="1"/>
      <name val="Arial"/>
    </font>
  </fonts>
  <fills count="14">
    <fill>
      <patternFill patternType="none"/>
    </fill>
    <fill>
      <patternFill patternType="gray125"/>
    </fill>
    <fill>
      <patternFill patternType="solid">
        <fgColor rgb="FFD8D8D8"/>
        <bgColor rgb="FFD8D8D8"/>
      </patternFill>
    </fill>
    <fill>
      <patternFill patternType="solid">
        <fgColor rgb="FF548DD4"/>
        <bgColor rgb="FF548DD4"/>
      </patternFill>
    </fill>
    <fill>
      <patternFill patternType="solid">
        <fgColor rgb="FF7F7F7F"/>
        <bgColor rgb="FF7F7F7F"/>
      </patternFill>
    </fill>
    <fill>
      <patternFill patternType="solid">
        <fgColor rgb="FF808080"/>
        <bgColor rgb="FF808080"/>
      </patternFill>
    </fill>
    <fill>
      <patternFill patternType="solid">
        <fgColor rgb="FFFFFFFF"/>
        <bgColor rgb="FFFFFFFF"/>
      </patternFill>
    </fill>
    <fill>
      <patternFill patternType="solid">
        <fgColor rgb="FFC0C0C0"/>
        <bgColor rgb="FFC0C0C0"/>
      </patternFill>
    </fill>
    <fill>
      <patternFill patternType="solid">
        <fgColor rgb="FFBFBFBF"/>
        <bgColor rgb="FFBFBFBF"/>
      </patternFill>
    </fill>
    <fill>
      <patternFill patternType="solid">
        <fgColor rgb="FFA5A5A5"/>
        <bgColor rgb="FFA5A5A5"/>
      </patternFill>
    </fill>
    <fill>
      <patternFill patternType="solid">
        <fgColor rgb="FFCCCCFF"/>
        <bgColor rgb="FFCCCCFF"/>
      </patternFill>
    </fill>
    <fill>
      <patternFill patternType="solid">
        <fgColor rgb="FF193E72"/>
        <bgColor rgb="FF548DD4"/>
      </patternFill>
    </fill>
    <fill>
      <patternFill patternType="solid">
        <fgColor rgb="FF193E72"/>
        <bgColor indexed="64"/>
      </patternFill>
    </fill>
    <fill>
      <patternFill patternType="solid">
        <fgColor rgb="FF193E72"/>
        <bgColor rgb="FF333399"/>
      </patternFill>
    </fill>
  </fills>
  <borders count="92">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top style="medium">
        <color rgb="FF000000"/>
      </top>
      <bottom style="medium">
        <color rgb="FF000000"/>
      </bottom>
      <diagonal/>
    </border>
    <border>
      <left style="medium">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bottom style="thin">
        <color rgb="FF000000"/>
      </bottom>
      <diagonal/>
    </border>
    <border>
      <left style="thin">
        <color rgb="FF000000"/>
      </left>
      <right style="thin">
        <color rgb="FF000000"/>
      </right>
      <top style="medium">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medium">
        <color rgb="FF000000"/>
      </right>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style="thin">
        <color rgb="FF000000"/>
      </right>
      <top/>
      <bottom style="thin">
        <color rgb="FF000000"/>
      </bottom>
      <diagonal/>
    </border>
    <border>
      <left/>
      <right style="thin">
        <color rgb="FF000000"/>
      </right>
      <top style="thin">
        <color rgb="FF000000"/>
      </top>
      <bottom/>
      <diagonal/>
    </border>
  </borders>
  <cellStyleXfs count="1">
    <xf numFmtId="0" fontId="0" fillId="0" borderId="0"/>
  </cellStyleXfs>
  <cellXfs count="495">
    <xf numFmtId="0" fontId="0" fillId="0" borderId="0" xfId="0" applyFont="1" applyAlignment="1"/>
    <xf numFmtId="0" fontId="0" fillId="0" borderId="0" xfId="0" applyFont="1"/>
    <xf numFmtId="0" fontId="1" fillId="0" borderId="0" xfId="0" applyFont="1"/>
    <xf numFmtId="164" fontId="0" fillId="0" borderId="0" xfId="0" applyNumberFormat="1" applyFont="1"/>
    <xf numFmtId="164" fontId="2" fillId="0" borderId="0" xfId="0" applyNumberFormat="1" applyFont="1"/>
    <xf numFmtId="164" fontId="1" fillId="0" borderId="0" xfId="0" applyNumberFormat="1" applyFont="1"/>
    <xf numFmtId="0" fontId="2" fillId="0" borderId="0" xfId="0" applyFont="1"/>
    <xf numFmtId="0" fontId="0" fillId="2" borderId="1" xfId="0" applyFont="1" applyFill="1" applyBorder="1"/>
    <xf numFmtId="0" fontId="5" fillId="0" borderId="0" xfId="0" applyFont="1"/>
    <xf numFmtId="0" fontId="5" fillId="2" borderId="1" xfId="0" applyFont="1" applyFill="1" applyBorder="1"/>
    <xf numFmtId="0" fontId="6" fillId="0" borderId="4" xfId="0" applyFont="1" applyBorder="1"/>
    <xf numFmtId="0" fontId="7" fillId="0" borderId="2" xfId="0" applyFont="1" applyBorder="1" applyAlignment="1">
      <alignment horizontal="left"/>
    </xf>
    <xf numFmtId="0" fontId="5" fillId="0" borderId="3" xfId="0" applyFont="1" applyBorder="1"/>
    <xf numFmtId="0" fontId="5" fillId="0" borderId="5" xfId="0" applyFont="1" applyBorder="1"/>
    <xf numFmtId="0" fontId="5" fillId="2" borderId="1" xfId="0" applyFont="1" applyFill="1" applyBorder="1" applyAlignment="1">
      <alignment horizontal="left"/>
    </xf>
    <xf numFmtId="0" fontId="6" fillId="0" borderId="4" xfId="0" applyFont="1" applyBorder="1" applyAlignment="1">
      <alignment horizontal="left"/>
    </xf>
    <xf numFmtId="0" fontId="7" fillId="0" borderId="2" xfId="0" applyFont="1" applyBorder="1"/>
    <xf numFmtId="0" fontId="8" fillId="0" borderId="6" xfId="0" applyFont="1" applyBorder="1" applyAlignment="1">
      <alignment horizontal="left" vertical="center"/>
    </xf>
    <xf numFmtId="0" fontId="8" fillId="0" borderId="7" xfId="0" applyFont="1" applyBorder="1" applyAlignment="1">
      <alignment horizontal="center" vertical="top" wrapText="1"/>
    </xf>
    <xf numFmtId="0" fontId="8" fillId="0" borderId="8" xfId="0" applyFont="1" applyBorder="1" applyAlignment="1">
      <alignment horizontal="center" vertical="top" wrapText="1"/>
    </xf>
    <xf numFmtId="0" fontId="8" fillId="4" borderId="9" xfId="0" applyFont="1" applyFill="1" applyBorder="1" applyAlignment="1">
      <alignment horizontal="center" vertical="top" wrapText="1"/>
    </xf>
    <xf numFmtId="0" fontId="8" fillId="0" borderId="2" xfId="0" applyFont="1" applyBorder="1" applyAlignment="1">
      <alignment vertical="center"/>
    </xf>
    <xf numFmtId="164" fontId="8" fillId="0" borderId="10" xfId="0" applyNumberFormat="1" applyFont="1" applyBorder="1" applyAlignment="1">
      <alignment horizontal="center" vertical="center"/>
    </xf>
    <xf numFmtId="164" fontId="8" fillId="4" borderId="4" xfId="0" applyNumberFormat="1" applyFont="1" applyFill="1" applyBorder="1" applyAlignment="1">
      <alignment horizontal="center" vertical="center"/>
    </xf>
    <xf numFmtId="0" fontId="9" fillId="0" borderId="11" xfId="0" applyFont="1" applyBorder="1" applyAlignment="1">
      <alignment vertical="center"/>
    </xf>
    <xf numFmtId="164" fontId="9" fillId="0" borderId="12" xfId="0" applyNumberFormat="1" applyFont="1" applyBorder="1" applyAlignment="1">
      <alignment horizontal="center" vertical="center"/>
    </xf>
    <xf numFmtId="164" fontId="9" fillId="0" borderId="13" xfId="0" applyNumberFormat="1" applyFont="1" applyBorder="1" applyAlignment="1">
      <alignment horizontal="center" vertical="center"/>
    </xf>
    <xf numFmtId="164" fontId="9" fillId="4" borderId="14" xfId="0" applyNumberFormat="1" applyFont="1" applyFill="1" applyBorder="1" applyAlignment="1">
      <alignment horizontal="center" vertical="center"/>
    </xf>
    <xf numFmtId="0" fontId="9" fillId="0" borderId="15" xfId="0" applyFont="1" applyBorder="1" applyAlignment="1">
      <alignment vertical="center"/>
    </xf>
    <xf numFmtId="164" fontId="9" fillId="0" borderId="16" xfId="0" applyNumberFormat="1" applyFont="1" applyBorder="1" applyAlignment="1">
      <alignment horizontal="center" vertical="center"/>
    </xf>
    <xf numFmtId="164" fontId="9" fillId="0" borderId="17" xfId="0" applyNumberFormat="1" applyFont="1" applyBorder="1" applyAlignment="1">
      <alignment horizontal="center" vertical="center"/>
    </xf>
    <xf numFmtId="164" fontId="9" fillId="4" borderId="18" xfId="0" applyNumberFormat="1" applyFont="1" applyFill="1" applyBorder="1" applyAlignment="1">
      <alignment horizontal="center" vertical="center"/>
    </xf>
    <xf numFmtId="0" fontId="9" fillId="0" borderId="19" xfId="0" applyFont="1" applyBorder="1" applyAlignment="1">
      <alignment vertical="center"/>
    </xf>
    <xf numFmtId="164" fontId="9" fillId="0" borderId="20" xfId="0" applyNumberFormat="1" applyFont="1" applyBorder="1" applyAlignment="1">
      <alignment horizontal="center" vertical="center"/>
    </xf>
    <xf numFmtId="164" fontId="9" fillId="4" borderId="21" xfId="0" applyNumberFormat="1" applyFont="1" applyFill="1" applyBorder="1" applyAlignment="1">
      <alignment horizontal="center" vertical="center"/>
    </xf>
    <xf numFmtId="164" fontId="8" fillId="0" borderId="22" xfId="0" applyNumberFormat="1" applyFont="1" applyBorder="1" applyAlignment="1">
      <alignment horizontal="center" vertical="center"/>
    </xf>
    <xf numFmtId="0" fontId="10" fillId="5" borderId="23" xfId="0" applyFont="1" applyFill="1" applyBorder="1" applyAlignment="1">
      <alignment vertical="center"/>
    </xf>
    <xf numFmtId="164" fontId="8" fillId="4" borderId="10" xfId="0" applyNumberFormat="1" applyFont="1" applyFill="1" applyBorder="1" applyAlignment="1">
      <alignment horizontal="center" vertical="center"/>
    </xf>
    <xf numFmtId="164" fontId="8" fillId="4" borderId="24" xfId="0" applyNumberFormat="1" applyFont="1" applyFill="1" applyBorder="1" applyAlignment="1">
      <alignment horizontal="center" vertical="center"/>
    </xf>
    <xf numFmtId="9" fontId="8" fillId="0" borderId="10" xfId="0" applyNumberFormat="1" applyFont="1" applyBorder="1" applyAlignment="1">
      <alignment horizontal="center" vertical="center"/>
    </xf>
    <xf numFmtId="9" fontId="8" fillId="4" borderId="4" xfId="0" applyNumberFormat="1" applyFont="1" applyFill="1" applyBorder="1" applyAlignment="1">
      <alignment horizontal="center" vertical="center"/>
    </xf>
    <xf numFmtId="9" fontId="9" fillId="0" borderId="12" xfId="0" applyNumberFormat="1" applyFont="1" applyBorder="1" applyAlignment="1">
      <alignment horizontal="center" vertical="center"/>
    </xf>
    <xf numFmtId="9" fontId="9" fillId="4" borderId="14" xfId="0" applyNumberFormat="1" applyFont="1" applyFill="1" applyBorder="1" applyAlignment="1">
      <alignment horizontal="center" vertical="center"/>
    </xf>
    <xf numFmtId="9" fontId="8" fillId="4" borderId="10" xfId="0" applyNumberFormat="1" applyFont="1" applyFill="1" applyBorder="1" applyAlignment="1">
      <alignment horizontal="center" vertical="center"/>
    </xf>
    <xf numFmtId="0" fontId="2" fillId="6" borderId="25" xfId="0" applyFont="1" applyFill="1" applyBorder="1"/>
    <xf numFmtId="0" fontId="8" fillId="0" borderId="10" xfId="0" applyFont="1" applyBorder="1" applyAlignment="1">
      <alignment horizontal="center" vertical="top" wrapText="1"/>
    </xf>
    <xf numFmtId="0" fontId="8" fillId="0" borderId="22" xfId="0" applyFont="1" applyBorder="1" applyAlignment="1">
      <alignment horizontal="center" vertical="top" wrapText="1"/>
    </xf>
    <xf numFmtId="0" fontId="8" fillId="4" borderId="4" xfId="0" applyFont="1" applyFill="1" applyBorder="1" applyAlignment="1">
      <alignment horizontal="center" vertical="top" wrapText="1"/>
    </xf>
    <xf numFmtId="0" fontId="11" fillId="2" borderId="1" xfId="0" applyFont="1" applyFill="1" applyBorder="1"/>
    <xf numFmtId="0" fontId="2" fillId="0" borderId="11" xfId="0" applyFont="1" applyBorder="1" applyAlignment="1">
      <alignment horizontal="left"/>
    </xf>
    <xf numFmtId="164" fontId="8" fillId="0" borderId="12" xfId="0" applyNumberFormat="1" applyFont="1" applyBorder="1" applyAlignment="1">
      <alignment horizontal="center" vertical="center"/>
    </xf>
    <xf numFmtId="164" fontId="8" fillId="4" borderId="14" xfId="0" applyNumberFormat="1" applyFont="1" applyFill="1" applyBorder="1" applyAlignment="1">
      <alignment horizontal="center" vertical="center"/>
    </xf>
    <xf numFmtId="0" fontId="10" fillId="5" borderId="25" xfId="0" applyFont="1" applyFill="1" applyBorder="1" applyAlignment="1">
      <alignment vertical="center"/>
    </xf>
    <xf numFmtId="9" fontId="8" fillId="0" borderId="12" xfId="0" applyNumberFormat="1" applyFont="1" applyBorder="1" applyAlignment="1">
      <alignment horizontal="center" vertical="center"/>
    </xf>
    <xf numFmtId="9" fontId="8" fillId="4" borderId="14" xfId="0" applyNumberFormat="1" applyFont="1" applyFill="1" applyBorder="1" applyAlignment="1">
      <alignment horizontal="center" vertical="center"/>
    </xf>
    <xf numFmtId="9" fontId="8" fillId="4" borderId="24" xfId="0" applyNumberFormat="1" applyFont="1" applyFill="1" applyBorder="1" applyAlignment="1">
      <alignment horizontal="center" vertical="center"/>
    </xf>
    <xf numFmtId="0" fontId="12" fillId="0" borderId="0" xfId="0" applyFont="1"/>
    <xf numFmtId="0" fontId="13" fillId="0" borderId="0" xfId="0" applyFont="1"/>
    <xf numFmtId="0" fontId="13" fillId="0" borderId="0" xfId="0" applyFont="1" applyAlignment="1">
      <alignment wrapText="1"/>
    </xf>
    <xf numFmtId="0" fontId="13" fillId="7" borderId="1" xfId="0" applyFont="1" applyFill="1" applyBorder="1"/>
    <xf numFmtId="0" fontId="13" fillId="7" borderId="1" xfId="0" applyFont="1" applyFill="1" applyBorder="1" applyAlignment="1">
      <alignment wrapText="1"/>
    </xf>
    <xf numFmtId="0" fontId="13" fillId="8" borderId="1" xfId="0" applyFont="1" applyFill="1" applyBorder="1"/>
    <xf numFmtId="0" fontId="5" fillId="7" borderId="1" xfId="0" applyFont="1" applyFill="1" applyBorder="1"/>
    <xf numFmtId="0" fontId="6" fillId="0" borderId="4" xfId="0" applyFont="1" applyBorder="1" applyAlignment="1">
      <alignment wrapText="1"/>
    </xf>
    <xf numFmtId="0" fontId="5" fillId="7" borderId="1" xfId="0" applyFont="1" applyFill="1" applyBorder="1" applyAlignment="1">
      <alignment wrapText="1"/>
    </xf>
    <xf numFmtId="0" fontId="14" fillId="7" borderId="1" xfId="0" applyFont="1" applyFill="1" applyBorder="1"/>
    <xf numFmtId="0" fontId="6" fillId="0" borderId="4" xfId="0" applyFont="1" applyBorder="1" applyAlignment="1">
      <alignment vertical="center" wrapText="1"/>
    </xf>
    <xf numFmtId="0" fontId="15" fillId="8" borderId="1" xfId="0" applyFont="1" applyFill="1" applyBorder="1" applyAlignment="1">
      <alignment wrapText="1"/>
    </xf>
    <xf numFmtId="0" fontId="0" fillId="0" borderId="4" xfId="0" applyFont="1" applyBorder="1" applyAlignment="1">
      <alignment horizontal="left"/>
    </xf>
    <xf numFmtId="0" fontId="2" fillId="8" borderId="1" xfId="0" applyFont="1" applyFill="1" applyBorder="1" applyAlignment="1">
      <alignment horizontal="left"/>
    </xf>
    <xf numFmtId="0" fontId="2" fillId="0" borderId="25" xfId="0" applyFont="1" applyBorder="1" applyAlignment="1">
      <alignment horizontal="center" vertical="center"/>
    </xf>
    <xf numFmtId="0" fontId="2" fillId="0" borderId="10" xfId="0" applyFont="1" applyBorder="1" applyAlignment="1">
      <alignment horizontal="center" vertical="center"/>
    </xf>
    <xf numFmtId="0" fontId="2" fillId="0" borderId="22" xfId="0" applyFont="1" applyBorder="1" applyAlignment="1">
      <alignment horizontal="center" vertical="center"/>
    </xf>
    <xf numFmtId="0" fontId="2" fillId="5" borderId="4" xfId="0" applyFont="1" applyFill="1" applyBorder="1" applyAlignment="1">
      <alignment horizontal="center" vertical="center"/>
    </xf>
    <xf numFmtId="0" fontId="2" fillId="0" borderId="26" xfId="0" applyFont="1" applyBorder="1" applyAlignment="1">
      <alignment wrapText="1"/>
    </xf>
    <xf numFmtId="164" fontId="13" fillId="0" borderId="27" xfId="0" applyNumberFormat="1" applyFont="1" applyBorder="1" applyAlignment="1">
      <alignment horizontal="center" vertical="center"/>
    </xf>
    <xf numFmtId="164" fontId="2" fillId="5" borderId="14" xfId="0" applyNumberFormat="1" applyFont="1" applyFill="1" applyBorder="1" applyAlignment="1">
      <alignment horizontal="center" vertical="center"/>
    </xf>
    <xf numFmtId="0" fontId="2" fillId="0" borderId="18" xfId="0" applyFont="1" applyBorder="1" applyAlignment="1">
      <alignment wrapText="1"/>
    </xf>
    <xf numFmtId="164" fontId="2" fillId="5" borderId="18" xfId="0" applyNumberFormat="1" applyFont="1" applyFill="1" applyBorder="1" applyAlignment="1">
      <alignment horizontal="center" vertical="center"/>
    </xf>
    <xf numFmtId="0" fontId="2" fillId="0" borderId="28" xfId="0" applyFont="1" applyBorder="1" applyAlignment="1">
      <alignment wrapText="1"/>
    </xf>
    <xf numFmtId="0" fontId="16" fillId="7" borderId="1" xfId="0" applyFont="1" applyFill="1" applyBorder="1"/>
    <xf numFmtId="0" fontId="2" fillId="5" borderId="4" xfId="0" applyFont="1" applyFill="1" applyBorder="1" applyAlignment="1">
      <alignment wrapText="1"/>
    </xf>
    <xf numFmtId="164" fontId="2" fillId="5" borderId="29" xfId="0" applyNumberFormat="1" applyFont="1" applyFill="1" applyBorder="1" applyAlignment="1">
      <alignment horizontal="center" vertical="center"/>
    </xf>
    <xf numFmtId="164" fontId="2" fillId="5" borderId="10" xfId="0" applyNumberFormat="1" applyFont="1" applyFill="1" applyBorder="1" applyAlignment="1">
      <alignment horizontal="center" vertical="center"/>
    </xf>
    <xf numFmtId="164" fontId="2" fillId="5" borderId="24" xfId="0" applyNumberFormat="1" applyFont="1" applyFill="1" applyBorder="1" applyAlignment="1">
      <alignment horizontal="center" vertical="center"/>
    </xf>
    <xf numFmtId="164" fontId="2" fillId="5" borderId="4" xfId="0" applyNumberFormat="1" applyFont="1" applyFill="1" applyBorder="1" applyAlignment="1">
      <alignment horizontal="center" vertical="center"/>
    </xf>
    <xf numFmtId="0" fontId="13" fillId="8" borderId="1" xfId="0" applyFont="1" applyFill="1" applyBorder="1" applyAlignment="1">
      <alignment wrapText="1"/>
    </xf>
    <xf numFmtId="0" fontId="2" fillId="8" borderId="1" xfId="0" applyFont="1" applyFill="1" applyBorder="1" applyAlignment="1">
      <alignment wrapText="1"/>
    </xf>
    <xf numFmtId="164" fontId="2" fillId="8" borderId="1" xfId="0" applyNumberFormat="1" applyFont="1" applyFill="1" applyBorder="1" applyAlignment="1">
      <alignment horizontal="center" vertical="center"/>
    </xf>
    <xf numFmtId="0" fontId="3" fillId="7" borderId="30" xfId="0" applyFont="1" applyFill="1" applyBorder="1" applyAlignment="1">
      <alignment horizontal="left" vertical="center"/>
    </xf>
    <xf numFmtId="0" fontId="3" fillId="0" borderId="0" xfId="0" applyFont="1" applyAlignment="1">
      <alignment horizontal="left" vertical="center"/>
    </xf>
    <xf numFmtId="0" fontId="17" fillId="8" borderId="1" xfId="0" applyFont="1" applyFill="1" applyBorder="1"/>
    <xf numFmtId="0" fontId="2" fillId="7" borderId="1" xfId="0" applyFont="1" applyFill="1" applyBorder="1"/>
    <xf numFmtId="0" fontId="16" fillId="8" borderId="1" xfId="0" applyFont="1" applyFill="1" applyBorder="1"/>
    <xf numFmtId="0" fontId="13" fillId="9" borderId="39" xfId="0" applyFont="1" applyFill="1" applyBorder="1"/>
    <xf numFmtId="0" fontId="13" fillId="9" borderId="40" xfId="0" applyFont="1" applyFill="1" applyBorder="1" applyAlignment="1">
      <alignment horizontal="left" vertical="center" wrapText="1"/>
    </xf>
    <xf numFmtId="9" fontId="16" fillId="8" borderId="1" xfId="0" applyNumberFormat="1" applyFont="1" applyFill="1" applyBorder="1" applyAlignment="1">
      <alignment horizontal="center"/>
    </xf>
    <xf numFmtId="0" fontId="13" fillId="9" borderId="41" xfId="0" applyFont="1" applyFill="1" applyBorder="1"/>
    <xf numFmtId="0" fontId="13" fillId="0" borderId="42" xfId="0" applyFont="1" applyBorder="1" applyAlignment="1">
      <alignment horizontal="left" vertical="center" wrapText="1"/>
    </xf>
    <xf numFmtId="0" fontId="16" fillId="8" borderId="1" xfId="0" applyFont="1" applyFill="1" applyBorder="1" applyAlignment="1">
      <alignment horizontal="center" vertical="center"/>
    </xf>
    <xf numFmtId="0" fontId="13" fillId="9" borderId="43" xfId="0" applyFont="1" applyFill="1" applyBorder="1"/>
    <xf numFmtId="0" fontId="13" fillId="0" borderId="44" xfId="0" applyFont="1" applyBorder="1" applyAlignment="1">
      <alignment horizontal="left" vertical="center" wrapText="1"/>
    </xf>
    <xf numFmtId="0" fontId="13" fillId="7" borderId="1" xfId="0" applyFont="1" applyFill="1" applyBorder="1" applyAlignment="1">
      <alignment horizontal="left" wrapText="1"/>
    </xf>
    <xf numFmtId="0" fontId="15" fillId="8" borderId="1" xfId="0" applyFont="1" applyFill="1" applyBorder="1" applyAlignment="1">
      <alignment horizontal="center"/>
    </xf>
    <xf numFmtId="9" fontId="13" fillId="8" borderId="1" xfId="0" applyNumberFormat="1" applyFont="1" applyFill="1" applyBorder="1" applyAlignment="1">
      <alignment horizontal="center" vertical="center"/>
    </xf>
    <xf numFmtId="0" fontId="2" fillId="0" borderId="25" xfId="0" applyFont="1" applyBorder="1" applyAlignment="1">
      <alignment horizontal="center" vertical="center" wrapText="1"/>
    </xf>
    <xf numFmtId="0" fontId="15" fillId="0" borderId="47" xfId="0" applyFont="1" applyBorder="1" applyAlignment="1">
      <alignment horizontal="center" vertical="center" wrapText="1"/>
    </xf>
    <xf numFmtId="0" fontId="2" fillId="8" borderId="1" xfId="0" applyFont="1" applyFill="1" applyBorder="1" applyAlignment="1">
      <alignment horizontal="center" vertical="center" wrapText="1"/>
    </xf>
    <xf numFmtId="0" fontId="13" fillId="0" borderId="0" xfId="0" applyFont="1" applyAlignment="1">
      <alignment horizontal="center" wrapText="1"/>
    </xf>
    <xf numFmtId="0" fontId="16" fillId="8" borderId="1" xfId="0" applyFont="1" applyFill="1" applyBorder="1" applyAlignment="1">
      <alignment horizontal="right" wrapText="1"/>
    </xf>
    <xf numFmtId="0" fontId="13" fillId="9" borderId="48" xfId="0" applyFont="1" applyFill="1" applyBorder="1" applyAlignment="1">
      <alignment horizontal="center" vertical="center" wrapText="1"/>
    </xf>
    <xf numFmtId="0" fontId="13" fillId="0" borderId="49" xfId="0" applyFont="1" applyBorder="1" applyAlignment="1">
      <alignment horizontal="center" vertical="center" wrapText="1"/>
    </xf>
    <xf numFmtId="0" fontId="13" fillId="8" borderId="1" xfId="0" applyFont="1" applyFill="1" applyBorder="1" applyAlignment="1">
      <alignment horizontal="center" wrapText="1"/>
    </xf>
    <xf numFmtId="0" fontId="13" fillId="0" borderId="41"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50" xfId="0" applyFont="1" applyBorder="1" applyAlignment="1">
      <alignment horizontal="center" vertical="center" wrapText="1"/>
    </xf>
    <xf numFmtId="0" fontId="13" fillId="0" borderId="0" xfId="0" applyFont="1" applyAlignment="1">
      <alignment horizontal="left"/>
    </xf>
    <xf numFmtId="0" fontId="13" fillId="0" borderId="16" xfId="0" applyFont="1" applyBorder="1"/>
    <xf numFmtId="9" fontId="13" fillId="0" borderId="0" xfId="0" applyNumberFormat="1" applyFont="1" applyAlignment="1">
      <alignment horizontal="left"/>
    </xf>
    <xf numFmtId="49" fontId="13" fillId="0" borderId="0" xfId="0" applyNumberFormat="1" applyFont="1"/>
    <xf numFmtId="0" fontId="18" fillId="0" borderId="25" xfId="0" applyFont="1" applyBorder="1" applyAlignment="1">
      <alignment horizontal="center" vertical="center" wrapText="1"/>
    </xf>
    <xf numFmtId="0" fontId="13" fillId="0" borderId="0" xfId="0" applyFont="1" applyAlignment="1">
      <alignment horizontal="center"/>
    </xf>
    <xf numFmtId="0" fontId="0" fillId="0" borderId="0" xfId="0" applyFont="1" applyAlignment="1">
      <alignment horizontal="center"/>
    </xf>
    <xf numFmtId="0" fontId="0" fillId="2" borderId="1" xfId="0" applyFont="1" applyFill="1" applyBorder="1" applyAlignment="1">
      <alignment horizontal="center"/>
    </xf>
    <xf numFmtId="0" fontId="19" fillId="0" borderId="4" xfId="0" applyFont="1" applyBorder="1"/>
    <xf numFmtId="0" fontId="7" fillId="0" borderId="2" xfId="0" applyFont="1" applyBorder="1" applyAlignment="1">
      <alignment horizontal="left" vertical="center"/>
    </xf>
    <xf numFmtId="0" fontId="0" fillId="0" borderId="3" xfId="0" applyFont="1" applyBorder="1" applyAlignment="1">
      <alignment horizontal="left" vertical="center"/>
    </xf>
    <xf numFmtId="0" fontId="0" fillId="0" borderId="5" xfId="0" applyFont="1" applyBorder="1" applyAlignment="1">
      <alignment horizontal="left" vertical="center"/>
    </xf>
    <xf numFmtId="0" fontId="19" fillId="0" borderId="4" xfId="0" applyFont="1" applyBorder="1" applyAlignment="1">
      <alignment horizontal="left"/>
    </xf>
    <xf numFmtId="0" fontId="7" fillId="0" borderId="3" xfId="0" applyFont="1" applyBorder="1" applyAlignment="1">
      <alignment horizontal="left" vertical="center"/>
    </xf>
    <xf numFmtId="0" fontId="0" fillId="0" borderId="3" xfId="0" applyFont="1" applyBorder="1" applyAlignment="1">
      <alignment horizontal="center"/>
    </xf>
    <xf numFmtId="0" fontId="0" fillId="0" borderId="3" xfId="0" applyFont="1" applyBorder="1"/>
    <xf numFmtId="0" fontId="0" fillId="0" borderId="5" xfId="0" applyFont="1" applyBorder="1"/>
    <xf numFmtId="0" fontId="20" fillId="0" borderId="25" xfId="0" applyFont="1" applyBorder="1" applyAlignment="1">
      <alignment horizontal="center" vertical="center" wrapText="1"/>
    </xf>
    <xf numFmtId="0" fontId="20" fillId="0" borderId="10" xfId="0" applyFont="1" applyBorder="1" applyAlignment="1">
      <alignment horizontal="center" vertical="center" wrapText="1"/>
    </xf>
    <xf numFmtId="0" fontId="20" fillId="2" borderId="10" xfId="0" applyFont="1" applyFill="1" applyBorder="1" applyAlignment="1">
      <alignment horizontal="center" vertical="center" wrapText="1"/>
    </xf>
    <xf numFmtId="0" fontId="20" fillId="0" borderId="22"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0" borderId="47" xfId="0" applyFont="1" applyBorder="1" applyAlignment="1">
      <alignment horizontal="center" vertical="center" wrapText="1"/>
    </xf>
    <xf numFmtId="0" fontId="7" fillId="0" borderId="51" xfId="0" applyFont="1" applyBorder="1" applyAlignment="1">
      <alignment horizontal="center" wrapText="1"/>
    </xf>
    <xf numFmtId="0" fontId="7" fillId="0" borderId="12" xfId="0" applyFont="1" applyBorder="1" applyAlignment="1">
      <alignment horizontal="center" wrapText="1"/>
    </xf>
    <xf numFmtId="0" fontId="7" fillId="2" borderId="52" xfId="0" applyFont="1" applyFill="1" applyBorder="1" applyAlignment="1">
      <alignment horizontal="center" wrapText="1"/>
    </xf>
    <xf numFmtId="164" fontId="7" fillId="0" borderId="12" xfId="0" applyNumberFormat="1" applyFont="1" applyBorder="1" applyAlignment="1">
      <alignment horizontal="center" wrapText="1"/>
    </xf>
    <xf numFmtId="164" fontId="7" fillId="0" borderId="13" xfId="0" applyNumberFormat="1" applyFont="1" applyBorder="1" applyAlignment="1">
      <alignment horizontal="center" wrapText="1"/>
    </xf>
    <xf numFmtId="164" fontId="8" fillId="4" borderId="53" xfId="0" applyNumberFormat="1" applyFont="1" applyFill="1" applyBorder="1" applyAlignment="1">
      <alignment horizontal="center" wrapText="1"/>
    </xf>
    <xf numFmtId="9" fontId="0" fillId="0" borderId="49" xfId="0" applyNumberFormat="1" applyFont="1" applyBorder="1" applyAlignment="1">
      <alignment horizontal="center"/>
    </xf>
    <xf numFmtId="0" fontId="7" fillId="0" borderId="41" xfId="0" applyFont="1" applyBorder="1" applyAlignment="1">
      <alignment horizontal="center" wrapText="1"/>
    </xf>
    <xf numFmtId="0" fontId="7" fillId="0" borderId="43" xfId="0" applyFont="1" applyBorder="1" applyAlignment="1">
      <alignment horizontal="center" wrapText="1"/>
    </xf>
    <xf numFmtId="0" fontId="7" fillId="0" borderId="54" xfId="0" applyFont="1" applyBorder="1" applyAlignment="1">
      <alignment horizontal="center" wrapText="1"/>
    </xf>
    <xf numFmtId="0" fontId="7" fillId="2" borderId="55" xfId="0" applyFont="1" applyFill="1" applyBorder="1" applyAlignment="1">
      <alignment horizontal="center" wrapText="1"/>
    </xf>
    <xf numFmtId="164" fontId="7" fillId="0" borderId="54" xfId="0" applyNumberFormat="1" applyFont="1" applyBorder="1" applyAlignment="1">
      <alignment horizontal="center" wrapText="1"/>
    </xf>
    <xf numFmtId="164" fontId="7" fillId="0" borderId="56" xfId="0" applyNumberFormat="1" applyFont="1" applyBorder="1" applyAlignment="1">
      <alignment horizontal="center" wrapText="1"/>
    </xf>
    <xf numFmtId="164" fontId="8" fillId="4" borderId="57" xfId="0" applyNumberFormat="1" applyFont="1" applyFill="1" applyBorder="1" applyAlignment="1">
      <alignment horizontal="center" wrapText="1"/>
    </xf>
    <xf numFmtId="9" fontId="0" fillId="0" borderId="50" xfId="0" applyNumberFormat="1" applyFont="1" applyBorder="1" applyAlignment="1">
      <alignment horizontal="center"/>
    </xf>
    <xf numFmtId="0" fontId="18" fillId="0" borderId="10" xfId="0" applyFont="1" applyBorder="1" applyAlignment="1">
      <alignment horizontal="center" vertical="center" wrapText="1"/>
    </xf>
    <xf numFmtId="0" fontId="0" fillId="6" borderId="1" xfId="0" applyFont="1" applyFill="1" applyBorder="1"/>
    <xf numFmtId="0" fontId="18" fillId="2" borderId="25" xfId="0" applyFont="1" applyFill="1" applyBorder="1" applyAlignment="1">
      <alignment horizontal="left" vertical="center"/>
    </xf>
    <xf numFmtId="0" fontId="18" fillId="2" borderId="10"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18" fillId="2" borderId="58" xfId="0" applyFont="1" applyFill="1" applyBorder="1" applyAlignment="1">
      <alignment horizontal="center" vertical="center" wrapText="1"/>
    </xf>
    <xf numFmtId="0" fontId="19" fillId="6" borderId="10" xfId="0" applyFont="1" applyFill="1" applyBorder="1" applyAlignment="1">
      <alignment horizontal="center" vertical="center" wrapText="1"/>
    </xf>
    <xf numFmtId="164" fontId="18" fillId="2" borderId="29" xfId="0" applyNumberFormat="1" applyFont="1" applyFill="1" applyBorder="1" applyAlignment="1">
      <alignment horizontal="center" vertical="center" wrapText="1"/>
    </xf>
    <xf numFmtId="164" fontId="18" fillId="2" borderId="10" xfId="0" applyNumberFormat="1" applyFont="1" applyFill="1" applyBorder="1" applyAlignment="1">
      <alignment horizontal="center" vertical="center" wrapText="1"/>
    </xf>
    <xf numFmtId="0" fontId="19" fillId="6" borderId="29" xfId="0" applyFont="1" applyFill="1" applyBorder="1" applyAlignment="1">
      <alignment horizontal="center" vertical="center" wrapText="1"/>
    </xf>
    <xf numFmtId="164" fontId="19" fillId="6" borderId="10" xfId="0" applyNumberFormat="1" applyFont="1" applyFill="1" applyBorder="1" applyAlignment="1">
      <alignment horizontal="center" vertical="center" wrapText="1"/>
    </xf>
    <xf numFmtId="0" fontId="19" fillId="6" borderId="58" xfId="0" applyFont="1" applyFill="1" applyBorder="1" applyAlignment="1">
      <alignment horizontal="center" vertical="center" wrapText="1"/>
    </xf>
    <xf numFmtId="164" fontId="18" fillId="2" borderId="24" xfId="0" applyNumberFormat="1" applyFont="1" applyFill="1" applyBorder="1" applyAlignment="1">
      <alignment horizontal="center" vertical="center" wrapText="1"/>
    </xf>
    <xf numFmtId="164" fontId="18" fillId="4" borderId="23" xfId="0" applyNumberFormat="1" applyFont="1" applyFill="1" applyBorder="1" applyAlignment="1">
      <alignment horizontal="center" vertical="center" wrapText="1"/>
    </xf>
    <xf numFmtId="164" fontId="18" fillId="4" borderId="4" xfId="0" applyNumberFormat="1" applyFont="1" applyFill="1" applyBorder="1" applyAlignment="1">
      <alignment horizontal="center" vertical="center" wrapText="1"/>
    </xf>
    <xf numFmtId="0" fontId="7" fillId="2" borderId="48" xfId="0" applyFont="1" applyFill="1" applyBorder="1" applyAlignment="1">
      <alignment horizontal="center" wrapText="1"/>
    </xf>
    <xf numFmtId="0" fontId="7" fillId="2" borderId="52" xfId="0" applyFont="1" applyFill="1" applyBorder="1" applyAlignment="1">
      <alignment horizontal="left" vertical="top" wrapText="1"/>
    </xf>
    <xf numFmtId="2" fontId="7" fillId="0" borderId="12" xfId="0" applyNumberFormat="1" applyFont="1" applyBorder="1" applyAlignment="1">
      <alignment horizontal="center" vertical="center" wrapText="1"/>
    </xf>
    <xf numFmtId="165" fontId="7" fillId="0" borderId="12" xfId="0" applyNumberFormat="1" applyFont="1" applyBorder="1" applyAlignment="1">
      <alignment horizontal="center" vertical="center" wrapText="1"/>
    </xf>
    <xf numFmtId="9" fontId="8" fillId="2" borderId="52" xfId="0" applyNumberFormat="1" applyFont="1" applyFill="1" applyBorder="1" applyAlignment="1">
      <alignment horizontal="center" vertical="center" wrapText="1"/>
    </xf>
    <xf numFmtId="164" fontId="8" fillId="2" borderId="52" xfId="0" applyNumberFormat="1" applyFont="1" applyFill="1" applyBorder="1" applyAlignment="1">
      <alignment horizontal="center" vertical="center" wrapText="1"/>
    </xf>
    <xf numFmtId="10" fontId="7" fillId="0" borderId="12" xfId="0" applyNumberFormat="1" applyFont="1" applyBorder="1" applyAlignment="1">
      <alignment horizontal="center" vertical="center" wrapText="1"/>
    </xf>
    <xf numFmtId="9" fontId="8" fillId="4" borderId="53" xfId="0" applyNumberFormat="1" applyFont="1" applyFill="1" applyBorder="1" applyAlignment="1">
      <alignment horizontal="center" vertical="center" wrapText="1"/>
    </xf>
    <xf numFmtId="164" fontId="8" fillId="4" borderId="14" xfId="0" applyNumberFormat="1" applyFont="1" applyFill="1" applyBorder="1" applyAlignment="1">
      <alignment horizontal="center" wrapText="1"/>
    </xf>
    <xf numFmtId="9" fontId="8" fillId="2" borderId="16" xfId="0" applyNumberFormat="1" applyFont="1" applyFill="1" applyBorder="1" applyAlignment="1">
      <alignment horizontal="center" vertical="center" wrapText="1"/>
    </xf>
    <xf numFmtId="10" fontId="7" fillId="0" borderId="16" xfId="0" applyNumberFormat="1" applyFont="1" applyBorder="1" applyAlignment="1">
      <alignment horizontal="center" vertical="center" wrapText="1"/>
    </xf>
    <xf numFmtId="9" fontId="8" fillId="4" borderId="59" xfId="0" applyNumberFormat="1" applyFont="1" applyFill="1" applyBorder="1" applyAlignment="1">
      <alignment horizontal="center" vertical="center" wrapText="1"/>
    </xf>
    <xf numFmtId="164" fontId="8" fillId="4" borderId="18" xfId="0" applyNumberFormat="1" applyFont="1" applyFill="1" applyBorder="1" applyAlignment="1">
      <alignment horizontal="center" wrapText="1"/>
    </xf>
    <xf numFmtId="2" fontId="7" fillId="0" borderId="60" xfId="0" applyNumberFormat="1" applyFont="1" applyBorder="1" applyAlignment="1">
      <alignment horizontal="center" vertical="center" wrapText="1"/>
    </xf>
    <xf numFmtId="165" fontId="7" fillId="0" borderId="60" xfId="0" applyNumberFormat="1" applyFont="1" applyBorder="1" applyAlignment="1">
      <alignment horizontal="center" vertical="center" wrapText="1"/>
    </xf>
    <xf numFmtId="9" fontId="8" fillId="2" borderId="61" xfId="0" applyNumberFormat="1" applyFont="1" applyFill="1" applyBorder="1" applyAlignment="1">
      <alignment horizontal="center" vertical="center" wrapText="1"/>
    </xf>
    <xf numFmtId="164" fontId="8" fillId="2" borderId="62" xfId="0" applyNumberFormat="1" applyFont="1" applyFill="1" applyBorder="1" applyAlignment="1">
      <alignment horizontal="center" vertical="center" wrapText="1"/>
    </xf>
    <xf numFmtId="10" fontId="7" fillId="0" borderId="20" xfId="0" applyNumberFormat="1" applyFont="1" applyBorder="1" applyAlignment="1">
      <alignment horizontal="center" vertical="center" wrapText="1"/>
    </xf>
    <xf numFmtId="9" fontId="8" fillId="2" borderId="62" xfId="0" applyNumberFormat="1" applyFont="1" applyFill="1" applyBorder="1" applyAlignment="1">
      <alignment horizontal="center" vertical="center" wrapText="1"/>
    </xf>
    <xf numFmtId="9" fontId="8" fillId="4" borderId="63" xfId="0" applyNumberFormat="1" applyFont="1" applyFill="1" applyBorder="1" applyAlignment="1">
      <alignment horizontal="center" vertical="center" wrapText="1"/>
    </xf>
    <xf numFmtId="164" fontId="8" fillId="4" borderId="21" xfId="0" applyNumberFormat="1" applyFont="1" applyFill="1" applyBorder="1" applyAlignment="1">
      <alignment horizontal="center" wrapText="1"/>
    </xf>
    <xf numFmtId="0" fontId="7" fillId="4" borderId="25" xfId="0" applyFont="1" applyFill="1" applyBorder="1" applyAlignment="1">
      <alignment wrapText="1"/>
    </xf>
    <xf numFmtId="0" fontId="7" fillId="4" borderId="10" xfId="0" applyFont="1" applyFill="1" applyBorder="1" applyAlignment="1">
      <alignment wrapText="1"/>
    </xf>
    <xf numFmtId="9" fontId="8" fillId="4" borderId="10" xfId="0" applyNumberFormat="1" applyFont="1" applyFill="1" applyBorder="1" applyAlignment="1">
      <alignment horizontal="center" wrapText="1"/>
    </xf>
    <xf numFmtId="164" fontId="8" fillId="4" borderId="10" xfId="0" applyNumberFormat="1" applyFont="1" applyFill="1" applyBorder="1" applyAlignment="1">
      <alignment horizontal="center" vertical="center" wrapText="1"/>
    </xf>
    <xf numFmtId="9" fontId="8" fillId="4" borderId="23" xfId="0" applyNumberFormat="1" applyFont="1" applyFill="1" applyBorder="1" applyAlignment="1">
      <alignment horizontal="center" wrapText="1"/>
    </xf>
    <xf numFmtId="164" fontId="8" fillId="4" borderId="4" xfId="0" applyNumberFormat="1" applyFont="1" applyFill="1" applyBorder="1" applyAlignment="1">
      <alignment horizontal="center" wrapText="1"/>
    </xf>
    <xf numFmtId="0" fontId="8" fillId="0" borderId="2" xfId="0" applyFont="1" applyBorder="1"/>
    <xf numFmtId="0" fontId="7" fillId="0" borderId="3" xfId="0" applyFont="1" applyBorder="1"/>
    <xf numFmtId="0" fontId="7" fillId="0" borderId="5" xfId="0" applyFont="1" applyBorder="1"/>
    <xf numFmtId="0" fontId="0" fillId="0" borderId="64" xfId="0" applyFont="1" applyBorder="1"/>
    <xf numFmtId="0" fontId="0" fillId="0" borderId="4" xfId="0" applyFont="1" applyBorder="1"/>
    <xf numFmtId="0" fontId="0" fillId="0" borderId="65" xfId="0" applyFont="1" applyBorder="1"/>
    <xf numFmtId="0" fontId="0" fillId="0" borderId="15" xfId="0" applyFont="1" applyBorder="1" applyAlignment="1">
      <alignment horizontal="left"/>
    </xf>
    <xf numFmtId="9" fontId="0" fillId="0" borderId="65" xfId="0" applyNumberFormat="1" applyFont="1" applyBorder="1" applyAlignment="1">
      <alignment horizontal="left"/>
    </xf>
    <xf numFmtId="0" fontId="0" fillId="0" borderId="65" xfId="0" applyFont="1" applyBorder="1" applyAlignment="1">
      <alignment horizontal="left"/>
    </xf>
    <xf numFmtId="10" fontId="0" fillId="0" borderId="26" xfId="0" applyNumberFormat="1" applyFont="1" applyBorder="1"/>
    <xf numFmtId="9" fontId="0" fillId="0" borderId="15" xfId="0" applyNumberFormat="1" applyFont="1" applyBorder="1" applyAlignment="1">
      <alignment horizontal="left"/>
    </xf>
    <xf numFmtId="10" fontId="0" fillId="0" borderId="18" xfId="0" applyNumberFormat="1" applyFont="1" applyBorder="1"/>
    <xf numFmtId="0" fontId="0" fillId="0" borderId="66" xfId="0" applyFont="1" applyBorder="1" applyAlignment="1">
      <alignment horizontal="left"/>
    </xf>
    <xf numFmtId="9" fontId="0" fillId="0" borderId="18" xfId="0" applyNumberFormat="1" applyFont="1" applyBorder="1" applyAlignment="1">
      <alignment horizontal="left"/>
    </xf>
    <xf numFmtId="9" fontId="0" fillId="0" borderId="28" xfId="0" applyNumberFormat="1" applyFont="1" applyBorder="1" applyAlignment="1">
      <alignment horizontal="left"/>
    </xf>
    <xf numFmtId="0" fontId="7" fillId="0" borderId="4" xfId="0" applyFont="1" applyBorder="1"/>
    <xf numFmtId="0" fontId="2" fillId="2" borderId="10" xfId="0" applyFont="1" applyFill="1" applyBorder="1" applyAlignment="1">
      <alignment horizontal="center" vertical="center" wrapText="1"/>
    </xf>
    <xf numFmtId="0" fontId="2" fillId="0" borderId="10" xfId="0" applyFont="1" applyBorder="1" applyAlignment="1">
      <alignment horizontal="center" vertical="center" wrapText="1"/>
    </xf>
    <xf numFmtId="0" fontId="18" fillId="0" borderId="22" xfId="0" applyFont="1" applyBorder="1" applyAlignment="1">
      <alignment horizontal="center" vertical="center" wrapText="1"/>
    </xf>
    <xf numFmtId="164" fontId="18" fillId="5" borderId="4" xfId="0" applyNumberFormat="1" applyFont="1" applyFill="1" applyBorder="1" applyAlignment="1">
      <alignment horizontal="center" vertical="center" wrapText="1"/>
    </xf>
    <xf numFmtId="9" fontId="7" fillId="0" borderId="12" xfId="0" applyNumberFormat="1" applyFont="1" applyBorder="1" applyAlignment="1">
      <alignment horizontal="center" wrapText="1"/>
    </xf>
    <xf numFmtId="164" fontId="7" fillId="2" borderId="52" xfId="0" applyNumberFormat="1" applyFont="1" applyFill="1" applyBorder="1" applyAlignment="1">
      <alignment horizontal="center" wrapText="1"/>
    </xf>
    <xf numFmtId="164" fontId="7" fillId="2" borderId="67" xfId="0" applyNumberFormat="1" applyFont="1" applyFill="1" applyBorder="1" applyAlignment="1">
      <alignment horizontal="center" wrapText="1"/>
    </xf>
    <xf numFmtId="164" fontId="7" fillId="0" borderId="68" xfId="0" applyNumberFormat="1" applyFont="1" applyBorder="1" applyAlignment="1">
      <alignment horizontal="center" wrapText="1"/>
    </xf>
    <xf numFmtId="164" fontId="7" fillId="2" borderId="69" xfId="0" applyNumberFormat="1" applyFont="1" applyFill="1" applyBorder="1" applyAlignment="1">
      <alignment horizontal="center" wrapText="1"/>
    </xf>
    <xf numFmtId="164" fontId="2" fillId="4" borderId="70" xfId="0" applyNumberFormat="1" applyFont="1" applyFill="1" applyBorder="1" applyAlignment="1">
      <alignment horizontal="center"/>
    </xf>
    <xf numFmtId="164" fontId="7" fillId="0" borderId="16" xfId="0" applyNumberFormat="1" applyFont="1" applyBorder="1" applyAlignment="1">
      <alignment horizontal="center" wrapText="1"/>
    </xf>
    <xf numFmtId="164" fontId="2" fillId="4" borderId="71" xfId="0" applyNumberFormat="1" applyFont="1" applyFill="1" applyBorder="1" applyAlignment="1">
      <alignment horizontal="center"/>
    </xf>
    <xf numFmtId="0" fontId="7" fillId="0" borderId="72" xfId="0" applyFont="1" applyBorder="1" applyAlignment="1">
      <alignment horizontal="center" wrapText="1"/>
    </xf>
    <xf numFmtId="0" fontId="7" fillId="0" borderId="60" xfId="0" applyFont="1" applyBorder="1" applyAlignment="1">
      <alignment horizontal="center" wrapText="1"/>
    </xf>
    <xf numFmtId="0" fontId="7" fillId="2" borderId="62" xfId="0" applyFont="1" applyFill="1" applyBorder="1" applyAlignment="1">
      <alignment horizontal="center" wrapText="1"/>
    </xf>
    <xf numFmtId="9" fontId="7" fillId="0" borderId="60" xfId="0" applyNumberFormat="1" applyFont="1" applyBorder="1" applyAlignment="1">
      <alignment horizontal="center" wrapText="1"/>
    </xf>
    <xf numFmtId="164" fontId="7" fillId="0" borderId="20" xfId="0" applyNumberFormat="1" applyFont="1" applyBorder="1" applyAlignment="1">
      <alignment horizontal="center" wrapText="1"/>
    </xf>
    <xf numFmtId="164" fontId="7" fillId="0" borderId="73" xfId="0" applyNumberFormat="1" applyFont="1" applyBorder="1" applyAlignment="1">
      <alignment horizontal="center" wrapText="1"/>
    </xf>
    <xf numFmtId="164" fontId="8" fillId="4" borderId="74" xfId="0" applyNumberFormat="1" applyFont="1" applyFill="1" applyBorder="1" applyAlignment="1">
      <alignment horizontal="center" wrapText="1"/>
    </xf>
    <xf numFmtId="164" fontId="2" fillId="4" borderId="75" xfId="0" applyNumberFormat="1" applyFont="1" applyFill="1" applyBorder="1" applyAlignment="1">
      <alignment horizontal="center"/>
    </xf>
    <xf numFmtId="164" fontId="8" fillId="4" borderId="10" xfId="0" applyNumberFormat="1" applyFont="1" applyFill="1" applyBorder="1" applyAlignment="1">
      <alignment horizontal="center" wrapText="1"/>
    </xf>
    <xf numFmtId="164" fontId="8" fillId="4" borderId="58" xfId="0" applyNumberFormat="1" applyFont="1" applyFill="1" applyBorder="1" applyAlignment="1">
      <alignment horizontal="center" wrapText="1"/>
    </xf>
    <xf numFmtId="164" fontId="2" fillId="4" borderId="4" xfId="0" applyNumberFormat="1" applyFont="1" applyFill="1" applyBorder="1" applyAlignment="1">
      <alignment horizontal="center"/>
    </xf>
    <xf numFmtId="0" fontId="18" fillId="0" borderId="8" xfId="0" applyFont="1" applyBorder="1" applyAlignment="1">
      <alignment horizontal="center" vertical="center" wrapText="1"/>
    </xf>
    <xf numFmtId="0" fontId="18" fillId="0" borderId="64" xfId="0" applyFont="1" applyBorder="1" applyAlignment="1">
      <alignment horizontal="center" vertical="center" wrapText="1"/>
    </xf>
    <xf numFmtId="0" fontId="0" fillId="0" borderId="16" xfId="0" applyFont="1" applyBorder="1"/>
    <xf numFmtId="0" fontId="0" fillId="0" borderId="0" xfId="0" applyFont="1" applyAlignment="1">
      <alignment horizontal="left" vertical="top"/>
    </xf>
    <xf numFmtId="0" fontId="0" fillId="2" borderId="1" xfId="0" applyFont="1" applyFill="1" applyBorder="1" applyAlignment="1">
      <alignment horizontal="left" vertical="top"/>
    </xf>
    <xf numFmtId="0" fontId="21" fillId="4" borderId="4" xfId="0" applyFont="1" applyFill="1" applyBorder="1" applyAlignment="1">
      <alignment horizontal="center" vertical="center" wrapText="1"/>
    </xf>
    <xf numFmtId="164" fontId="18" fillId="5" borderId="76" xfId="0" applyNumberFormat="1" applyFont="1" applyFill="1" applyBorder="1" applyAlignment="1">
      <alignment horizontal="center" vertical="center" wrapText="1"/>
    </xf>
    <xf numFmtId="9" fontId="7" fillId="0" borderId="16" xfId="0" applyNumberFormat="1" applyFont="1" applyBorder="1" applyAlignment="1">
      <alignment horizontal="center" wrapText="1"/>
    </xf>
    <xf numFmtId="164" fontId="7" fillId="2" borderId="16" xfId="0" applyNumberFormat="1" applyFont="1" applyFill="1" applyBorder="1" applyAlignment="1">
      <alignment horizontal="center" wrapText="1"/>
    </xf>
    <xf numFmtId="164" fontId="7" fillId="2" borderId="77" xfId="0" applyNumberFormat="1" applyFont="1" applyFill="1" applyBorder="1" applyAlignment="1">
      <alignment horizontal="center" wrapText="1"/>
    </xf>
    <xf numFmtId="0" fontId="7" fillId="0" borderId="78" xfId="0" applyFont="1" applyBorder="1" applyAlignment="1">
      <alignment horizontal="center" wrapText="1"/>
    </xf>
    <xf numFmtId="9" fontId="7" fillId="0" borderId="20" xfId="0" applyNumberFormat="1" applyFont="1" applyBorder="1" applyAlignment="1">
      <alignment horizontal="center" wrapText="1"/>
    </xf>
    <xf numFmtId="164" fontId="7" fillId="2" borderId="61" xfId="0" applyNumberFormat="1" applyFont="1" applyFill="1" applyBorder="1" applyAlignment="1">
      <alignment horizontal="center" wrapText="1"/>
    </xf>
    <xf numFmtId="164" fontId="7" fillId="2" borderId="79" xfId="0" applyNumberFormat="1" applyFont="1" applyFill="1" applyBorder="1" applyAlignment="1">
      <alignment horizontal="center" wrapText="1"/>
    </xf>
    <xf numFmtId="164" fontId="2" fillId="4" borderId="80" xfId="0" applyNumberFormat="1" applyFont="1" applyFill="1" applyBorder="1" applyAlignment="1">
      <alignment horizontal="center"/>
    </xf>
    <xf numFmtId="164" fontId="8" fillId="4" borderId="76" xfId="0" applyNumberFormat="1" applyFont="1" applyFill="1" applyBorder="1" applyAlignment="1">
      <alignment horizontal="center" wrapText="1"/>
    </xf>
    <xf numFmtId="0" fontId="2" fillId="0" borderId="16" xfId="0" applyFont="1" applyBorder="1"/>
    <xf numFmtId="0" fontId="0" fillId="0" borderId="17" xfId="0" applyFont="1" applyBorder="1"/>
    <xf numFmtId="0" fontId="2" fillId="2" borderId="1" xfId="0" applyFont="1" applyFill="1" applyBorder="1"/>
    <xf numFmtId="0" fontId="6" fillId="0" borderId="2" xfId="0" applyFont="1" applyBorder="1"/>
    <xf numFmtId="0" fontId="2" fillId="0" borderId="3" xfId="0" applyFont="1" applyBorder="1"/>
    <xf numFmtId="0" fontId="0" fillId="0" borderId="2" xfId="0" applyFont="1" applyBorder="1" applyAlignment="1">
      <alignment horizontal="left" vertical="center"/>
    </xf>
    <xf numFmtId="0" fontId="2" fillId="2" borderId="10" xfId="0" applyFont="1" applyFill="1" applyBorder="1" applyAlignment="1">
      <alignment horizontal="center" vertical="center"/>
    </xf>
    <xf numFmtId="0" fontId="7" fillId="0" borderId="51" xfId="0" applyFont="1" applyBorder="1" applyAlignment="1">
      <alignment horizontal="center"/>
    </xf>
    <xf numFmtId="0" fontId="7" fillId="0" borderId="12" xfId="0" applyFont="1" applyBorder="1" applyAlignment="1">
      <alignment horizontal="center"/>
    </xf>
    <xf numFmtId="0" fontId="7" fillId="2" borderId="52" xfId="0" applyFont="1" applyFill="1" applyBorder="1" applyAlignment="1">
      <alignment horizontal="center"/>
    </xf>
    <xf numFmtId="0" fontId="7" fillId="4" borderId="25" xfId="0" applyFont="1" applyFill="1" applyBorder="1"/>
    <xf numFmtId="0" fontId="7" fillId="4" borderId="10" xfId="0" applyFont="1" applyFill="1" applyBorder="1"/>
    <xf numFmtId="0" fontId="8" fillId="4" borderId="10" xfId="0" applyFont="1" applyFill="1" applyBorder="1"/>
    <xf numFmtId="0" fontId="18" fillId="6" borderId="10" xfId="0" applyFont="1" applyFill="1" applyBorder="1" applyAlignment="1">
      <alignment horizontal="center" vertical="center" wrapText="1"/>
    </xf>
    <xf numFmtId="0" fontId="0" fillId="0" borderId="41" xfId="0" applyFont="1" applyBorder="1" applyAlignment="1">
      <alignment horizontal="center" wrapText="1"/>
    </xf>
    <xf numFmtId="0" fontId="0" fillId="2" borderId="52" xfId="0" applyFont="1" applyFill="1" applyBorder="1" applyAlignment="1">
      <alignment horizontal="center" wrapText="1"/>
    </xf>
    <xf numFmtId="0" fontId="0" fillId="0" borderId="16" xfId="0" applyFont="1" applyBorder="1" applyAlignment="1">
      <alignment horizontal="center" wrapText="1"/>
    </xf>
    <xf numFmtId="9" fontId="0" fillId="0" borderId="12" xfId="0" applyNumberFormat="1" applyFont="1" applyBorder="1" applyAlignment="1">
      <alignment horizontal="center" wrapText="1"/>
    </xf>
    <xf numFmtId="164" fontId="0" fillId="0" borderId="12" xfId="0" applyNumberFormat="1" applyFont="1" applyBorder="1" applyAlignment="1">
      <alignment horizontal="center" wrapText="1"/>
    </xf>
    <xf numFmtId="9" fontId="0" fillId="2" borderId="52" xfId="0" applyNumberFormat="1" applyFont="1" applyFill="1" applyBorder="1" applyAlignment="1">
      <alignment horizontal="center" wrapText="1"/>
    </xf>
    <xf numFmtId="164" fontId="0" fillId="2" borderId="52" xfId="0" applyNumberFormat="1" applyFont="1" applyFill="1" applyBorder="1" applyAlignment="1">
      <alignment horizontal="center" wrapText="1"/>
    </xf>
    <xf numFmtId="164" fontId="0" fillId="2" borderId="69" xfId="0" applyNumberFormat="1" applyFont="1" applyFill="1" applyBorder="1" applyAlignment="1">
      <alignment horizontal="center" wrapText="1"/>
    </xf>
    <xf numFmtId="164" fontId="2" fillId="4" borderId="14" xfId="0" applyNumberFormat="1" applyFont="1" applyFill="1" applyBorder="1" applyAlignment="1">
      <alignment horizontal="center" wrapText="1"/>
    </xf>
    <xf numFmtId="164" fontId="2" fillId="4" borderId="70" xfId="0" applyNumberFormat="1" applyFont="1" applyFill="1" applyBorder="1" applyAlignment="1">
      <alignment horizontal="center" wrapText="1"/>
    </xf>
    <xf numFmtId="0" fontId="0" fillId="2" borderId="16" xfId="0" applyFont="1" applyFill="1" applyBorder="1" applyAlignment="1">
      <alignment horizontal="center" wrapText="1"/>
    </xf>
    <xf numFmtId="164" fontId="0" fillId="0" borderId="16" xfId="0" applyNumberFormat="1" applyFont="1" applyBorder="1" applyAlignment="1">
      <alignment horizontal="center" wrapText="1"/>
    </xf>
    <xf numFmtId="9" fontId="0" fillId="2" borderId="16" xfId="0" applyNumberFormat="1" applyFont="1" applyFill="1" applyBorder="1" applyAlignment="1">
      <alignment horizontal="center" wrapText="1"/>
    </xf>
    <xf numFmtId="164" fontId="0" fillId="2" borderId="16" xfId="0" applyNumberFormat="1" applyFont="1" applyFill="1" applyBorder="1" applyAlignment="1">
      <alignment horizontal="center" wrapText="1"/>
    </xf>
    <xf numFmtId="164" fontId="2" fillId="4" borderId="18" xfId="0" applyNumberFormat="1" applyFont="1" applyFill="1" applyBorder="1" applyAlignment="1">
      <alignment horizontal="center" wrapText="1"/>
    </xf>
    <xf numFmtId="0" fontId="0" fillId="0" borderId="78" xfId="0" applyFont="1" applyBorder="1" applyAlignment="1">
      <alignment horizontal="center" wrapText="1"/>
    </xf>
    <xf numFmtId="0" fontId="0" fillId="2" borderId="61" xfId="0" applyFont="1" applyFill="1" applyBorder="1" applyAlignment="1">
      <alignment horizontal="center" wrapText="1"/>
    </xf>
    <xf numFmtId="0" fontId="0" fillId="0" borderId="20" xfId="0" applyFont="1" applyBorder="1" applyAlignment="1">
      <alignment horizontal="center" wrapText="1"/>
    </xf>
    <xf numFmtId="164" fontId="0" fillId="0" borderId="20" xfId="0" applyNumberFormat="1" applyFont="1" applyBorder="1" applyAlignment="1">
      <alignment horizontal="center" wrapText="1"/>
    </xf>
    <xf numFmtId="9" fontId="0" fillId="2" borderId="61" xfId="0" applyNumberFormat="1" applyFont="1" applyFill="1" applyBorder="1" applyAlignment="1">
      <alignment horizontal="center" wrapText="1"/>
    </xf>
    <xf numFmtId="164" fontId="0" fillId="2" borderId="61" xfId="0" applyNumberFormat="1" applyFont="1" applyFill="1" applyBorder="1" applyAlignment="1">
      <alignment horizontal="center" wrapText="1"/>
    </xf>
    <xf numFmtId="164" fontId="0" fillId="2" borderId="62" xfId="0" applyNumberFormat="1" applyFont="1" applyFill="1" applyBorder="1" applyAlignment="1">
      <alignment horizontal="center" wrapText="1"/>
    </xf>
    <xf numFmtId="164" fontId="0" fillId="2" borderId="1" xfId="0" applyNumberFormat="1" applyFont="1" applyFill="1" applyBorder="1" applyAlignment="1">
      <alignment horizontal="center" wrapText="1"/>
    </xf>
    <xf numFmtId="164" fontId="2" fillId="4" borderId="21" xfId="0" applyNumberFormat="1" applyFont="1" applyFill="1" applyBorder="1" applyAlignment="1">
      <alignment horizontal="center" wrapText="1"/>
    </xf>
    <xf numFmtId="164" fontId="2" fillId="4" borderId="80" xfId="0" applyNumberFormat="1" applyFont="1" applyFill="1" applyBorder="1" applyAlignment="1">
      <alignment horizontal="center" wrapText="1"/>
    </xf>
    <xf numFmtId="0" fontId="13" fillId="4" borderId="25" xfId="0" applyFont="1" applyFill="1" applyBorder="1" applyAlignment="1">
      <alignment horizontal="center" wrapText="1"/>
    </xf>
    <xf numFmtId="0" fontId="13" fillId="4" borderId="10" xfId="0" applyFont="1" applyFill="1" applyBorder="1" applyAlignment="1">
      <alignment horizontal="center" wrapText="1"/>
    </xf>
    <xf numFmtId="164" fontId="15" fillId="4" borderId="10" xfId="0" applyNumberFormat="1" applyFont="1" applyFill="1" applyBorder="1" applyAlignment="1">
      <alignment horizontal="center" wrapText="1"/>
    </xf>
    <xf numFmtId="9" fontId="15" fillId="4" borderId="10" xfId="0" applyNumberFormat="1" applyFont="1" applyFill="1" applyBorder="1" applyAlignment="1">
      <alignment horizontal="center" wrapText="1"/>
    </xf>
    <xf numFmtId="164" fontId="15" fillId="4" borderId="58" xfId="0" applyNumberFormat="1" applyFont="1" applyFill="1" applyBorder="1" applyAlignment="1">
      <alignment horizontal="center" wrapText="1"/>
    </xf>
    <xf numFmtId="164" fontId="15" fillId="4" borderId="4" xfId="0" applyNumberFormat="1" applyFont="1" applyFill="1" applyBorder="1" applyAlignment="1">
      <alignment horizontal="center" wrapText="1"/>
    </xf>
    <xf numFmtId="164" fontId="2" fillId="4" borderId="76" xfId="0" applyNumberFormat="1" applyFont="1" applyFill="1" applyBorder="1" applyAlignment="1">
      <alignment horizontal="center" wrapText="1"/>
    </xf>
    <xf numFmtId="0" fontId="7" fillId="0" borderId="0" xfId="0" applyFont="1"/>
    <xf numFmtId="0" fontId="7" fillId="2" borderId="1" xfId="0" applyFont="1" applyFill="1" applyBorder="1"/>
    <xf numFmtId="0" fontId="7" fillId="0" borderId="39" xfId="0" applyFont="1" applyBorder="1"/>
    <xf numFmtId="0" fontId="7" fillId="0" borderId="42" xfId="0" applyFont="1" applyBorder="1" applyAlignment="1">
      <alignment horizontal="center" vertical="center"/>
    </xf>
    <xf numFmtId="0" fontId="7" fillId="6" borderId="26" xfId="0" applyFont="1" applyFill="1" applyBorder="1" applyAlignment="1">
      <alignment horizontal="center"/>
    </xf>
    <xf numFmtId="164" fontId="7" fillId="2" borderId="1" xfId="0" applyNumberFormat="1" applyFont="1" applyFill="1" applyBorder="1" applyAlignment="1">
      <alignment horizontal="center"/>
    </xf>
    <xf numFmtId="0" fontId="7" fillId="0" borderId="41" xfId="0" applyFont="1" applyBorder="1"/>
    <xf numFmtId="164" fontId="7" fillId="6" borderId="28" xfId="0" applyNumberFormat="1" applyFont="1" applyFill="1" applyBorder="1" applyAlignment="1">
      <alignment horizontal="center"/>
    </xf>
    <xf numFmtId="0" fontId="7" fillId="0" borderId="41" xfId="0" applyFont="1" applyBorder="1" applyAlignment="1">
      <alignment wrapText="1"/>
    </xf>
    <xf numFmtId="0" fontId="7" fillId="0" borderId="43" xfId="0" applyFont="1" applyBorder="1"/>
    <xf numFmtId="0" fontId="7" fillId="0" borderId="44" xfId="0" applyFont="1" applyBorder="1" applyAlignment="1">
      <alignment horizontal="left"/>
    </xf>
    <xf numFmtId="0" fontId="8" fillId="2" borderId="1" xfId="0" applyFont="1" applyFill="1" applyBorder="1"/>
    <xf numFmtId="0" fontId="8" fillId="0" borderId="39" xfId="0" applyFont="1" applyBorder="1" applyAlignment="1">
      <alignment horizontal="center" vertical="center" wrapText="1"/>
    </xf>
    <xf numFmtId="0" fontId="8" fillId="0" borderId="6" xfId="0" applyFont="1" applyBorder="1" applyAlignment="1">
      <alignment horizontal="center" vertical="center" wrapText="1"/>
    </xf>
    <xf numFmtId="0" fontId="8" fillId="0" borderId="68" xfId="0" applyFont="1" applyBorder="1" applyAlignment="1">
      <alignment horizontal="center" vertical="center"/>
    </xf>
    <xf numFmtId="0" fontId="8" fillId="0" borderId="68" xfId="0" applyFont="1" applyBorder="1" applyAlignment="1">
      <alignment horizontal="center" vertical="center" wrapText="1"/>
    </xf>
    <xf numFmtId="0" fontId="8" fillId="2" borderId="68" xfId="0" applyFont="1" applyFill="1" applyBorder="1" applyAlignment="1">
      <alignment horizontal="center" vertical="center" wrapText="1"/>
    </xf>
    <xf numFmtId="0" fontId="8" fillId="0" borderId="81" xfId="0" applyFont="1" applyBorder="1" applyAlignment="1">
      <alignment horizontal="center" vertical="center" wrapText="1"/>
    </xf>
    <xf numFmtId="164" fontId="8" fillId="9" borderId="26" xfId="0" applyNumberFormat="1" applyFont="1" applyFill="1" applyBorder="1" applyAlignment="1">
      <alignment horizontal="center" vertical="center"/>
    </xf>
    <xf numFmtId="0" fontId="7" fillId="0" borderId="41" xfId="0" applyFont="1" applyBorder="1" applyAlignment="1">
      <alignment horizontal="center" vertical="top" wrapText="1"/>
    </xf>
    <xf numFmtId="0" fontId="7" fillId="0" borderId="41" xfId="0" applyFont="1" applyBorder="1" applyAlignment="1">
      <alignment horizontal="center"/>
    </xf>
    <xf numFmtId="0" fontId="7" fillId="0" borderId="16" xfId="0" applyFont="1" applyBorder="1" applyAlignment="1">
      <alignment horizontal="center" wrapText="1"/>
    </xf>
    <xf numFmtId="0" fontId="7" fillId="0" borderId="16" xfId="0" applyFont="1" applyBorder="1" applyAlignment="1">
      <alignment horizontal="center"/>
    </xf>
    <xf numFmtId="164" fontId="7" fillId="2" borderId="16" xfId="0" applyNumberFormat="1" applyFont="1" applyFill="1" applyBorder="1" applyAlignment="1">
      <alignment horizontal="center"/>
    </xf>
    <xf numFmtId="0" fontId="7" fillId="0" borderId="16" xfId="0" applyFont="1" applyBorder="1"/>
    <xf numFmtId="0" fontId="7" fillId="0" borderId="17" xfId="0" applyFont="1" applyBorder="1"/>
    <xf numFmtId="164" fontId="8" fillId="9" borderId="18" xfId="0" applyNumberFormat="1" applyFont="1" applyFill="1" applyBorder="1" applyAlignment="1">
      <alignment horizontal="center"/>
    </xf>
    <xf numFmtId="0" fontId="7" fillId="0" borderId="78" xfId="0" applyFont="1" applyBorder="1" applyAlignment="1">
      <alignment horizontal="center" vertical="top" wrapText="1"/>
    </xf>
    <xf numFmtId="0" fontId="7" fillId="0" borderId="78" xfId="0" applyFont="1" applyBorder="1" applyAlignment="1">
      <alignment horizontal="center"/>
    </xf>
    <xf numFmtId="0" fontId="7" fillId="0" borderId="20" xfId="0" applyFont="1" applyBorder="1" applyAlignment="1">
      <alignment horizontal="center" wrapText="1"/>
    </xf>
    <xf numFmtId="0" fontId="7" fillId="0" borderId="20" xfId="0" applyFont="1" applyBorder="1" applyAlignment="1">
      <alignment horizontal="center"/>
    </xf>
    <xf numFmtId="0" fontId="7" fillId="0" borderId="20" xfId="0" applyFont="1" applyBorder="1"/>
    <xf numFmtId="0" fontId="7" fillId="0" borderId="82" xfId="0" applyFont="1" applyBorder="1"/>
    <xf numFmtId="164" fontId="8" fillId="9" borderId="21" xfId="0" applyNumberFormat="1" applyFont="1" applyFill="1" applyBorder="1" applyAlignment="1">
      <alignment horizontal="center"/>
    </xf>
    <xf numFmtId="0" fontId="7" fillId="9" borderId="25" xfId="0" applyFont="1" applyFill="1" applyBorder="1" applyAlignment="1">
      <alignment horizontal="center" vertical="top" wrapText="1"/>
    </xf>
    <xf numFmtId="0" fontId="7" fillId="9" borderId="25" xfId="0" applyFont="1" applyFill="1" applyBorder="1" applyAlignment="1">
      <alignment horizontal="center"/>
    </xf>
    <xf numFmtId="0" fontId="7" fillId="9" borderId="10" xfId="0" applyFont="1" applyFill="1" applyBorder="1" applyAlignment="1">
      <alignment horizontal="center" wrapText="1"/>
    </xf>
    <xf numFmtId="0" fontId="7" fillId="9" borderId="10" xfId="0" applyFont="1" applyFill="1" applyBorder="1" applyAlignment="1">
      <alignment horizontal="center"/>
    </xf>
    <xf numFmtId="164" fontId="7" fillId="9" borderId="10" xfId="0" applyNumberFormat="1" applyFont="1" applyFill="1" applyBorder="1" applyAlignment="1">
      <alignment horizontal="center"/>
    </xf>
    <xf numFmtId="0" fontId="7" fillId="9" borderId="10" xfId="0" applyFont="1" applyFill="1" applyBorder="1"/>
    <xf numFmtId="164" fontId="8" fillId="9" borderId="10" xfId="0" applyNumberFormat="1" applyFont="1" applyFill="1" applyBorder="1" applyAlignment="1">
      <alignment horizontal="center"/>
    </xf>
    <xf numFmtId="0" fontId="8" fillId="0" borderId="31" xfId="0" applyFont="1" applyBorder="1" applyAlignment="1">
      <alignment horizontal="center" vertical="center" wrapText="1"/>
    </xf>
    <xf numFmtId="0" fontId="7" fillId="2" borderId="68" xfId="0" applyFont="1" applyFill="1" applyBorder="1" applyAlignment="1">
      <alignment horizontal="center" vertical="center"/>
    </xf>
    <xf numFmtId="0" fontId="8" fillId="2" borderId="83" xfId="0" applyFont="1" applyFill="1" applyBorder="1" applyAlignment="1">
      <alignment horizontal="center" vertical="center" wrapText="1"/>
    </xf>
    <xf numFmtId="0" fontId="7" fillId="0" borderId="41" xfId="0" applyFont="1" applyBorder="1" applyAlignment="1">
      <alignment horizontal="center" vertical="top"/>
    </xf>
    <xf numFmtId="164" fontId="7" fillId="0" borderId="15" xfId="0" applyNumberFormat="1" applyFont="1" applyBorder="1"/>
    <xf numFmtId="0" fontId="7" fillId="0" borderId="17" xfId="0" applyFont="1" applyBorder="1" applyAlignment="1">
      <alignment horizontal="center"/>
    </xf>
    <xf numFmtId="0" fontId="7" fillId="2" borderId="16" xfId="0" applyFont="1" applyFill="1" applyBorder="1" applyAlignment="1">
      <alignment horizontal="center" vertical="center"/>
    </xf>
    <xf numFmtId="164" fontId="7" fillId="2" borderId="84" xfId="0" applyNumberFormat="1" applyFont="1" applyFill="1" applyBorder="1" applyAlignment="1">
      <alignment horizontal="center"/>
    </xf>
    <xf numFmtId="0" fontId="7" fillId="0" borderId="78" xfId="0" applyFont="1" applyBorder="1" applyAlignment="1">
      <alignment horizontal="center" vertical="top"/>
    </xf>
    <xf numFmtId="164" fontId="7" fillId="0" borderId="19" xfId="0" applyNumberFormat="1" applyFont="1" applyBorder="1"/>
    <xf numFmtId="0" fontId="7" fillId="0" borderId="82" xfId="0" applyFont="1" applyBorder="1" applyAlignment="1">
      <alignment horizontal="center"/>
    </xf>
    <xf numFmtId="0" fontId="7" fillId="2" borderId="61" xfId="0" applyFont="1" applyFill="1" applyBorder="1" applyAlignment="1">
      <alignment horizontal="center" vertical="center"/>
    </xf>
    <xf numFmtId="164" fontId="7" fillId="2" borderId="85" xfId="0" applyNumberFormat="1" applyFont="1" applyFill="1" applyBorder="1" applyAlignment="1">
      <alignment horizontal="center"/>
    </xf>
    <xf numFmtId="0" fontId="7" fillId="9" borderId="25" xfId="0" applyFont="1" applyFill="1" applyBorder="1" applyAlignment="1">
      <alignment horizontal="center" vertical="top"/>
    </xf>
    <xf numFmtId="164" fontId="7" fillId="9" borderId="10" xfId="0" applyNumberFormat="1" applyFont="1" applyFill="1" applyBorder="1"/>
    <xf numFmtId="0" fontId="7" fillId="9" borderId="10" xfId="0" applyFont="1" applyFill="1" applyBorder="1" applyAlignment="1">
      <alignment horizontal="center" vertical="center"/>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164" fontId="8" fillId="9" borderId="9" xfId="0" applyNumberFormat="1" applyFont="1" applyFill="1" applyBorder="1" applyAlignment="1">
      <alignment horizontal="center" vertical="center"/>
    </xf>
    <xf numFmtId="164" fontId="8" fillId="0" borderId="25" xfId="0" applyNumberFormat="1" applyFont="1" applyBorder="1" applyAlignment="1">
      <alignment horizontal="center" vertical="center"/>
    </xf>
    <xf numFmtId="164" fontId="8" fillId="9" borderId="4" xfId="0" applyNumberFormat="1" applyFont="1" applyFill="1" applyBorder="1" applyAlignment="1">
      <alignment horizontal="center" vertical="center"/>
    </xf>
    <xf numFmtId="0" fontId="7" fillId="0" borderId="13" xfId="0" applyFont="1" applyBorder="1"/>
    <xf numFmtId="166" fontId="7" fillId="0" borderId="13" xfId="0" applyNumberFormat="1" applyFont="1" applyBorder="1" applyAlignment="1">
      <alignment vertical="center" wrapText="1"/>
    </xf>
    <xf numFmtId="0" fontId="7" fillId="0" borderId="16" xfId="0" applyFont="1" applyBorder="1" applyAlignment="1">
      <alignment vertical="center"/>
    </xf>
    <xf numFmtId="166" fontId="7" fillId="0" borderId="17" xfId="0" applyNumberFormat="1" applyFont="1" applyBorder="1" applyAlignment="1">
      <alignment vertical="center" wrapText="1"/>
    </xf>
    <xf numFmtId="0" fontId="7" fillId="0" borderId="0" xfId="0" applyFont="1" applyAlignment="1">
      <alignment wrapText="1"/>
    </xf>
    <xf numFmtId="166" fontId="7" fillId="0" borderId="82" xfId="0" applyNumberFormat="1" applyFont="1" applyBorder="1" applyAlignment="1">
      <alignment vertical="center" wrapText="1"/>
    </xf>
    <xf numFmtId="0" fontId="7" fillId="0" borderId="39" xfId="0" applyFont="1" applyBorder="1" applyAlignment="1">
      <alignment wrapText="1"/>
    </xf>
    <xf numFmtId="49" fontId="7" fillId="0" borderId="40" xfId="0" applyNumberFormat="1" applyFont="1" applyBorder="1" applyAlignment="1">
      <alignment horizontal="center" vertical="center"/>
    </xf>
    <xf numFmtId="0" fontId="23" fillId="2" borderId="1" xfId="0" applyFont="1" applyFill="1" applyBorder="1" applyAlignment="1">
      <alignment vertical="center"/>
    </xf>
    <xf numFmtId="0" fontId="7" fillId="0" borderId="51" xfId="0" applyFont="1" applyBorder="1" applyAlignment="1">
      <alignment horizontal="left" wrapText="1"/>
    </xf>
    <xf numFmtId="0" fontId="7" fillId="0" borderId="49" xfId="0" applyFont="1" applyBorder="1" applyAlignment="1">
      <alignment horizontal="center" vertical="center"/>
    </xf>
    <xf numFmtId="0" fontId="7" fillId="0" borderId="43" xfId="0" applyFont="1" applyBorder="1" applyAlignment="1">
      <alignment wrapText="1"/>
    </xf>
    <xf numFmtId="0" fontId="7" fillId="0" borderId="44" xfId="0" applyFont="1" applyBorder="1" applyAlignment="1">
      <alignment horizontal="center" vertical="center"/>
    </xf>
    <xf numFmtId="0" fontId="24" fillId="2" borderId="1" xfId="0" applyFont="1" applyFill="1" applyBorder="1"/>
    <xf numFmtId="0" fontId="8" fillId="2" borderId="1" xfId="0" applyFont="1" applyFill="1" applyBorder="1" applyAlignment="1">
      <alignment horizontal="center" vertical="center"/>
    </xf>
    <xf numFmtId="0" fontId="8" fillId="2" borderId="1" xfId="0" applyFont="1" applyFill="1" applyBorder="1" applyAlignment="1">
      <alignment horizontal="center"/>
    </xf>
    <xf numFmtId="0" fontId="8" fillId="2" borderId="1" xfId="0" applyFont="1" applyFill="1" applyBorder="1" applyAlignment="1">
      <alignment horizontal="center" wrapText="1"/>
    </xf>
    <xf numFmtId="0" fontId="8" fillId="0" borderId="39" xfId="0" applyFont="1" applyBorder="1" applyAlignment="1">
      <alignment horizontal="center"/>
    </xf>
    <xf numFmtId="1" fontId="8" fillId="0" borderId="68" xfId="0" applyNumberFormat="1" applyFont="1" applyBorder="1" applyAlignment="1">
      <alignment horizontal="center"/>
    </xf>
    <xf numFmtId="0" fontId="7" fillId="6" borderId="68" xfId="0" applyFont="1" applyFill="1" applyBorder="1" applyAlignment="1">
      <alignment horizontal="center"/>
    </xf>
    <xf numFmtId="0" fontId="8" fillId="0" borderId="68" xfId="0" applyFont="1" applyBorder="1" applyAlignment="1">
      <alignment horizontal="left"/>
    </xf>
    <xf numFmtId="167" fontId="7" fillId="6" borderId="40" xfId="0" applyNumberFormat="1" applyFont="1" applyFill="1" applyBorder="1" applyAlignment="1">
      <alignment horizontal="center" vertical="center"/>
    </xf>
    <xf numFmtId="0" fontId="23" fillId="2" borderId="1" xfId="0" applyFont="1" applyFill="1" applyBorder="1"/>
    <xf numFmtId="0" fontId="8" fillId="0" borderId="41" xfId="0" applyFont="1" applyBorder="1" applyAlignment="1">
      <alignment horizontal="center"/>
    </xf>
    <xf numFmtId="1" fontId="8" fillId="0" borderId="16" xfId="0" applyNumberFormat="1" applyFont="1" applyBorder="1" applyAlignment="1">
      <alignment horizontal="center"/>
    </xf>
    <xf numFmtId="0" fontId="7" fillId="6" borderId="16" xfId="0" applyFont="1" applyFill="1" applyBorder="1" applyAlignment="1">
      <alignment horizontal="center"/>
    </xf>
    <xf numFmtId="0" fontId="8" fillId="0" borderId="16" xfId="0" applyFont="1" applyBorder="1" applyAlignment="1">
      <alignment horizontal="left"/>
    </xf>
    <xf numFmtId="167" fontId="7" fillId="6" borderId="42" xfId="0" applyNumberFormat="1" applyFont="1" applyFill="1" applyBorder="1" applyAlignment="1">
      <alignment horizontal="center" vertical="center"/>
    </xf>
    <xf numFmtId="0" fontId="8" fillId="0" borderId="43" xfId="0" applyFont="1" applyBorder="1" applyAlignment="1">
      <alignment horizontal="center"/>
    </xf>
    <xf numFmtId="1" fontId="8" fillId="0" borderId="73" xfId="0" applyNumberFormat="1" applyFont="1" applyBorder="1" applyAlignment="1">
      <alignment horizontal="center"/>
    </xf>
    <xf numFmtId="0" fontId="7" fillId="6" borderId="73" xfId="0" applyFont="1" applyFill="1" applyBorder="1" applyAlignment="1">
      <alignment horizontal="center"/>
    </xf>
    <xf numFmtId="0" fontId="8" fillId="0" borderId="73" xfId="0" applyFont="1" applyBorder="1" applyAlignment="1">
      <alignment horizontal="left"/>
    </xf>
    <xf numFmtId="167" fontId="7" fillId="6" borderId="44" xfId="0" applyNumberFormat="1" applyFont="1" applyFill="1" applyBorder="1" applyAlignment="1">
      <alignment horizontal="center" vertical="center"/>
    </xf>
    <xf numFmtId="164" fontId="7" fillId="0" borderId="16" xfId="0" applyNumberFormat="1" applyFont="1" applyBorder="1" applyAlignment="1">
      <alignment horizontal="center"/>
    </xf>
    <xf numFmtId="164" fontId="7" fillId="0" borderId="17" xfId="0" applyNumberFormat="1" applyFont="1" applyBorder="1" applyAlignment="1">
      <alignment horizontal="center"/>
    </xf>
    <xf numFmtId="164" fontId="7" fillId="0" borderId="20" xfId="0" applyNumberFormat="1" applyFont="1" applyBorder="1" applyAlignment="1">
      <alignment horizontal="center"/>
    </xf>
    <xf numFmtId="164" fontId="7" fillId="0" borderId="82" xfId="0" applyNumberFormat="1" applyFont="1" applyBorder="1" applyAlignment="1">
      <alignment horizontal="center"/>
    </xf>
    <xf numFmtId="0" fontId="7" fillId="0" borderId="41" xfId="0" applyFont="1" applyBorder="1" applyAlignment="1">
      <alignment horizontal="center" vertical="center"/>
    </xf>
    <xf numFmtId="168" fontId="7" fillId="0" borderId="15" xfId="0" applyNumberFormat="1" applyFont="1" applyBorder="1" applyAlignment="1">
      <alignment horizontal="center" vertical="center"/>
    </xf>
    <xf numFmtId="0" fontId="7" fillId="0" borderId="17" xfId="0" applyFont="1" applyBorder="1" applyAlignment="1">
      <alignment horizontal="center" vertical="center"/>
    </xf>
    <xf numFmtId="164" fontId="7" fillId="2" borderId="84" xfId="0" applyNumberFormat="1" applyFont="1" applyFill="1" applyBorder="1" applyAlignment="1">
      <alignment horizontal="center" vertical="center"/>
    </xf>
    <xf numFmtId="164" fontId="7" fillId="0" borderId="16" xfId="0" applyNumberFormat="1" applyFont="1" applyBorder="1" applyAlignment="1">
      <alignment horizontal="center" vertical="center"/>
    </xf>
    <xf numFmtId="164" fontId="7" fillId="0" borderId="17" xfId="0" applyNumberFormat="1" applyFont="1" applyBorder="1" applyAlignment="1">
      <alignment horizontal="center" vertical="center"/>
    </xf>
    <xf numFmtId="164" fontId="7" fillId="0" borderId="15" xfId="0" applyNumberFormat="1" applyFont="1" applyBorder="1" applyAlignment="1">
      <alignment horizontal="center" vertical="center"/>
    </xf>
    <xf numFmtId="164" fontId="7" fillId="0" borderId="15" xfId="0" applyNumberFormat="1" applyFont="1" applyBorder="1" applyAlignment="1">
      <alignment vertical="center"/>
    </xf>
    <xf numFmtId="0" fontId="7" fillId="0" borderId="78" xfId="0" applyFont="1" applyBorder="1" applyAlignment="1">
      <alignment horizontal="center" vertical="center"/>
    </xf>
    <xf numFmtId="164" fontId="7" fillId="0" borderId="19" xfId="0" applyNumberFormat="1" applyFont="1" applyBorder="1" applyAlignment="1">
      <alignment vertical="center"/>
    </xf>
    <xf numFmtId="0" fontId="7" fillId="0" borderId="82" xfId="0" applyFont="1" applyBorder="1" applyAlignment="1">
      <alignment horizontal="center" vertical="center"/>
    </xf>
    <xf numFmtId="164" fontId="7" fillId="2" borderId="85" xfId="0" applyNumberFormat="1" applyFont="1" applyFill="1" applyBorder="1" applyAlignment="1">
      <alignment horizontal="center" vertical="center"/>
    </xf>
    <xf numFmtId="0" fontId="7" fillId="0" borderId="20" xfId="0" applyFont="1" applyBorder="1" applyAlignment="1">
      <alignment vertical="center"/>
    </xf>
    <xf numFmtId="164" fontId="7" fillId="0" borderId="20" xfId="0" applyNumberFormat="1" applyFont="1" applyBorder="1" applyAlignment="1">
      <alignment horizontal="center" vertical="center"/>
    </xf>
    <xf numFmtId="164" fontId="7" fillId="0" borderId="82" xfId="0" applyNumberFormat="1" applyFont="1" applyBorder="1" applyAlignment="1">
      <alignment horizontal="center" vertical="center"/>
    </xf>
    <xf numFmtId="0" fontId="8" fillId="6" borderId="86" xfId="0" applyFont="1" applyFill="1" applyBorder="1" applyAlignment="1">
      <alignment horizontal="center" vertical="center"/>
    </xf>
    <xf numFmtId="164" fontId="7" fillId="6" borderId="39" xfId="0" applyNumberFormat="1" applyFont="1" applyFill="1" applyBorder="1" applyAlignment="1">
      <alignment horizontal="center"/>
    </xf>
    <xf numFmtId="164" fontId="7" fillId="6" borderId="68" xfId="0" applyNumberFormat="1" applyFont="1" applyFill="1" applyBorder="1" applyAlignment="1">
      <alignment horizontal="center"/>
    </xf>
    <xf numFmtId="164" fontId="7" fillId="6" borderId="40" xfId="0" applyNumberFormat="1" applyFont="1" applyFill="1" applyBorder="1" applyAlignment="1">
      <alignment horizontal="center"/>
    </xf>
    <xf numFmtId="164" fontId="8" fillId="9" borderId="71" xfId="0" applyNumberFormat="1" applyFont="1" applyFill="1" applyBorder="1" applyAlignment="1">
      <alignment horizontal="center"/>
    </xf>
    <xf numFmtId="0" fontId="8" fillId="6" borderId="59" xfId="0" applyFont="1" applyFill="1" applyBorder="1" applyAlignment="1">
      <alignment horizontal="center" vertical="center"/>
    </xf>
    <xf numFmtId="164" fontId="7" fillId="6" borderId="41" xfId="0" applyNumberFormat="1" applyFont="1" applyFill="1" applyBorder="1" applyAlignment="1">
      <alignment horizontal="center"/>
    </xf>
    <xf numFmtId="164" fontId="7" fillId="6" borderId="16" xfId="0" applyNumberFormat="1" applyFont="1" applyFill="1" applyBorder="1" applyAlignment="1">
      <alignment horizontal="center"/>
    </xf>
    <xf numFmtId="164" fontId="7" fillId="6" borderId="42" xfId="0" applyNumberFormat="1" applyFont="1" applyFill="1" applyBorder="1" applyAlignment="1">
      <alignment horizontal="center"/>
    </xf>
    <xf numFmtId="0" fontId="8" fillId="6" borderId="87" xfId="0" applyFont="1" applyFill="1" applyBorder="1" applyAlignment="1">
      <alignment horizontal="center" vertical="center"/>
    </xf>
    <xf numFmtId="164" fontId="7" fillId="6" borderId="43" xfId="0" applyNumberFormat="1" applyFont="1" applyFill="1" applyBorder="1" applyAlignment="1">
      <alignment horizontal="center"/>
    </xf>
    <xf numFmtId="164" fontId="7" fillId="6" borderId="73" xfId="0" applyNumberFormat="1" applyFont="1" applyFill="1" applyBorder="1" applyAlignment="1">
      <alignment horizontal="center"/>
    </xf>
    <xf numFmtId="164" fontId="7" fillId="6" borderId="44" xfId="0" applyNumberFormat="1" applyFont="1" applyFill="1" applyBorder="1" applyAlignment="1">
      <alignment horizontal="center"/>
    </xf>
    <xf numFmtId="0" fontId="7" fillId="2" borderId="1" xfId="0" applyFont="1" applyFill="1" applyBorder="1" applyAlignment="1">
      <alignment horizontal="center"/>
    </xf>
    <xf numFmtId="164" fontId="8" fillId="9" borderId="88" xfId="0" applyNumberFormat="1" applyFont="1" applyFill="1" applyBorder="1" applyAlignment="1">
      <alignment horizontal="center"/>
    </xf>
    <xf numFmtId="164" fontId="8" fillId="9" borderId="89" xfId="0" applyNumberFormat="1" applyFont="1" applyFill="1" applyBorder="1" applyAlignment="1">
      <alignment horizontal="center"/>
    </xf>
    <xf numFmtId="0" fontId="8" fillId="2" borderId="1" xfId="0" applyFont="1" applyFill="1" applyBorder="1" applyAlignment="1">
      <alignment horizontal="left" vertical="center"/>
    </xf>
    <xf numFmtId="164" fontId="8" fillId="0" borderId="47" xfId="0" applyNumberFormat="1" applyFont="1" applyBorder="1" applyAlignment="1">
      <alignment horizontal="center" vertical="center"/>
    </xf>
    <xf numFmtId="164" fontId="8" fillId="9" borderId="76" xfId="0" applyNumberFormat="1" applyFont="1" applyFill="1" applyBorder="1" applyAlignment="1">
      <alignment horizontal="center" vertical="center"/>
    </xf>
    <xf numFmtId="0" fontId="25" fillId="6" borderId="1" xfId="0" applyFont="1" applyFill="1" applyBorder="1"/>
    <xf numFmtId="166" fontId="7" fillId="0" borderId="0" xfId="0" applyNumberFormat="1" applyFont="1" applyAlignment="1">
      <alignment vertical="center" wrapText="1"/>
    </xf>
    <xf numFmtId="0" fontId="26" fillId="6" borderId="16" xfId="0" applyFont="1" applyFill="1" applyBorder="1" applyAlignment="1">
      <alignment vertical="center" wrapText="1"/>
    </xf>
    <xf numFmtId="0" fontId="26" fillId="6" borderId="16" xfId="0" applyFont="1" applyFill="1" applyBorder="1" applyAlignment="1">
      <alignment horizontal="center" vertical="center" wrapText="1"/>
    </xf>
    <xf numFmtId="0" fontId="26" fillId="6" borderId="16" xfId="0" applyFont="1" applyFill="1" applyBorder="1" applyAlignment="1">
      <alignment horizontal="left" vertical="center" wrapText="1"/>
    </xf>
    <xf numFmtId="0" fontId="0" fillId="0" borderId="90" xfId="0" applyFont="1" applyBorder="1" applyAlignment="1">
      <alignment wrapText="1"/>
    </xf>
    <xf numFmtId="0" fontId="0" fillId="0" borderId="13" xfId="0" applyFont="1" applyBorder="1"/>
    <xf numFmtId="0" fontId="6" fillId="6" borderId="16" xfId="0" applyFont="1" applyFill="1" applyBorder="1" applyAlignment="1">
      <alignment horizontal="left" vertical="top" wrapText="1"/>
    </xf>
    <xf numFmtId="0" fontId="6" fillId="2" borderId="16" xfId="0" applyFont="1" applyFill="1" applyBorder="1" applyAlignment="1">
      <alignment horizontal="left" vertical="top" wrapText="1"/>
    </xf>
    <xf numFmtId="0" fontId="6" fillId="0" borderId="16" xfId="0" applyFont="1" applyBorder="1" applyAlignment="1">
      <alignment horizontal="center" vertical="top" wrapText="1"/>
    </xf>
    <xf numFmtId="166" fontId="27" fillId="2" borderId="16" xfId="0" applyNumberFormat="1" applyFont="1" applyFill="1" applyBorder="1" applyAlignment="1">
      <alignment horizontal="left" wrapText="1"/>
    </xf>
    <xf numFmtId="0" fontId="0" fillId="0" borderId="27" xfId="0" applyFont="1" applyBorder="1" applyAlignment="1">
      <alignment vertical="center" wrapText="1"/>
    </xf>
    <xf numFmtId="166" fontId="0" fillId="0" borderId="17" xfId="0" applyNumberFormat="1" applyFont="1" applyBorder="1" applyAlignment="1">
      <alignment vertical="center" wrapText="1"/>
    </xf>
    <xf numFmtId="0" fontId="0" fillId="0" borderId="91" xfId="0" applyFont="1" applyBorder="1" applyAlignment="1">
      <alignment vertical="center" wrapText="1"/>
    </xf>
    <xf numFmtId="166" fontId="0" fillId="0" borderId="82" xfId="0" applyNumberFormat="1" applyFont="1" applyBorder="1" applyAlignment="1">
      <alignment vertical="center" wrapText="1"/>
    </xf>
    <xf numFmtId="0" fontId="0" fillId="0" borderId="0" xfId="0" applyFont="1" applyAlignment="1">
      <alignment wrapText="1"/>
    </xf>
    <xf numFmtId="0" fontId="27" fillId="0" borderId="16" xfId="0" applyFont="1" applyBorder="1" applyAlignment="1">
      <alignment vertical="center" wrapText="1"/>
    </xf>
    <xf numFmtId="0" fontId="6" fillId="0" borderId="16" xfId="0" applyFont="1" applyBorder="1" applyAlignment="1">
      <alignment wrapText="1"/>
    </xf>
    <xf numFmtId="0" fontId="6" fillId="2" borderId="16" xfId="0" applyFont="1" applyFill="1" applyBorder="1" applyAlignment="1">
      <alignment wrapText="1"/>
    </xf>
    <xf numFmtId="167" fontId="6" fillId="2" borderId="16" xfId="0" applyNumberFormat="1" applyFont="1" applyFill="1" applyBorder="1" applyAlignment="1">
      <alignment wrapText="1"/>
    </xf>
    <xf numFmtId="166" fontId="27" fillId="6" borderId="16" xfId="0" applyNumberFormat="1" applyFont="1" applyFill="1" applyBorder="1" applyAlignment="1">
      <alignment horizontal="left" wrapText="1"/>
    </xf>
    <xf numFmtId="0" fontId="27" fillId="6" borderId="16" xfId="0" applyFont="1" applyFill="1" applyBorder="1" applyAlignment="1">
      <alignment vertical="top" wrapText="1"/>
    </xf>
    <xf numFmtId="1" fontId="27" fillId="6" borderId="16" xfId="0" applyNumberFormat="1" applyFont="1" applyFill="1" applyBorder="1" applyAlignment="1">
      <alignment horizontal="center" vertical="center" wrapText="1"/>
    </xf>
    <xf numFmtId="166" fontId="27" fillId="10" borderId="16" xfId="0" applyNumberFormat="1" applyFont="1" applyFill="1" applyBorder="1" applyAlignment="1">
      <alignment horizontal="left" vertical="center" wrapText="1"/>
    </xf>
    <xf numFmtId="0" fontId="27" fillId="6" borderId="16" xfId="0" applyFont="1" applyFill="1" applyBorder="1" applyAlignment="1">
      <alignment horizontal="center" vertical="top" wrapText="1"/>
    </xf>
    <xf numFmtId="0" fontId="4" fillId="0" borderId="3" xfId="0" applyFont="1" applyBorder="1"/>
    <xf numFmtId="0" fontId="7" fillId="0" borderId="2" xfId="0" applyFont="1" applyBorder="1"/>
    <xf numFmtId="0" fontId="4" fillId="0" borderId="5" xfId="0" applyFont="1" applyBorder="1"/>
    <xf numFmtId="0" fontId="4" fillId="0" borderId="3" xfId="0" applyFont="1" applyBorder="1"/>
    <xf numFmtId="0" fontId="7" fillId="0" borderId="2" xfId="0" applyFont="1" applyBorder="1"/>
    <xf numFmtId="0" fontId="4" fillId="0" borderId="5" xfId="0" applyFont="1" applyBorder="1"/>
    <xf numFmtId="0" fontId="7" fillId="0" borderId="2" xfId="0" applyFont="1" applyBorder="1" applyAlignment="1">
      <alignment horizontal="left"/>
    </xf>
    <xf numFmtId="0" fontId="13" fillId="0" borderId="31" xfId="0" applyFont="1" applyBorder="1" applyAlignment="1">
      <alignment horizontal="left" vertical="top" wrapText="1"/>
    </xf>
    <xf numFmtId="0" fontId="4" fillId="0" borderId="32" xfId="0" applyFont="1" applyBorder="1"/>
    <xf numFmtId="0" fontId="4" fillId="0" borderId="33" xfId="0" applyFont="1" applyBorder="1"/>
    <xf numFmtId="0" fontId="4" fillId="0" borderId="34" xfId="0" applyFont="1" applyBorder="1"/>
    <xf numFmtId="0" fontId="0" fillId="0" borderId="0" xfId="0" applyFont="1" applyAlignment="1"/>
    <xf numFmtId="0" fontId="4" fillId="0" borderId="35" xfId="0" applyFont="1" applyBorder="1"/>
    <xf numFmtId="0" fontId="4" fillId="0" borderId="36" xfId="0" applyFont="1" applyBorder="1"/>
    <xf numFmtId="0" fontId="4" fillId="0" borderId="37" xfId="0" applyFont="1" applyBorder="1"/>
    <xf numFmtId="0" fontId="4" fillId="0" borderId="38" xfId="0" applyFont="1" applyBorder="1"/>
    <xf numFmtId="0" fontId="15" fillId="7" borderId="45" xfId="0" applyFont="1" applyFill="1" applyBorder="1" applyAlignment="1">
      <alignment wrapText="1"/>
    </xf>
    <xf numFmtId="0" fontId="4" fillId="0" borderId="46" xfId="0" applyFont="1" applyBorder="1"/>
    <xf numFmtId="0" fontId="7" fillId="0" borderId="2" xfId="0" applyFont="1" applyBorder="1" applyAlignment="1">
      <alignment horizontal="left" vertical="top" wrapText="1"/>
    </xf>
    <xf numFmtId="0" fontId="7" fillId="0" borderId="2" xfId="0" applyFont="1" applyBorder="1" applyAlignment="1">
      <alignment vertical="top" wrapText="1"/>
    </xf>
    <xf numFmtId="0" fontId="18" fillId="6" borderId="2" xfId="0" applyFont="1" applyFill="1" applyBorder="1"/>
    <xf numFmtId="0" fontId="19" fillId="0" borderId="31" xfId="0" applyFont="1" applyBorder="1" applyAlignment="1">
      <alignment horizontal="left" vertical="top"/>
    </xf>
    <xf numFmtId="0" fontId="0" fillId="0" borderId="2" xfId="0" applyFont="1" applyBorder="1" applyAlignment="1">
      <alignment horizontal="left" vertical="top" wrapText="1"/>
    </xf>
    <xf numFmtId="0" fontId="7" fillId="0" borderId="31" xfId="0" applyFont="1" applyBorder="1" applyAlignment="1">
      <alignment horizontal="left" vertical="top"/>
    </xf>
    <xf numFmtId="0" fontId="8" fillId="2" borderId="45" xfId="0" applyFont="1" applyFill="1" applyBorder="1" applyAlignment="1">
      <alignment horizontal="left" wrapText="1"/>
    </xf>
    <xf numFmtId="0" fontId="22" fillId="3" borderId="2" xfId="0" applyFont="1" applyFill="1" applyBorder="1" applyAlignment="1">
      <alignment horizontal="left" vertical="center"/>
    </xf>
    <xf numFmtId="0" fontId="7" fillId="0" borderId="2" xfId="0" applyFont="1" applyBorder="1" applyAlignment="1">
      <alignment horizontal="left" vertical="center"/>
    </xf>
    <xf numFmtId="0" fontId="8" fillId="0" borderId="2" xfId="0" applyFont="1" applyBorder="1"/>
    <xf numFmtId="0" fontId="3" fillId="11" borderId="2" xfId="0" applyFont="1" applyFill="1" applyBorder="1" applyAlignment="1">
      <alignment horizontal="left" vertical="center"/>
    </xf>
    <xf numFmtId="0" fontId="4" fillId="12" borderId="3" xfId="0" applyFont="1" applyFill="1" applyBorder="1"/>
    <xf numFmtId="0" fontId="4" fillId="12" borderId="5" xfId="0" applyFont="1" applyFill="1" applyBorder="1"/>
    <xf numFmtId="0" fontId="3" fillId="13" borderId="2" xfId="0" applyFont="1" applyFill="1" applyBorder="1" applyAlignment="1">
      <alignment horizontal="left" vertical="center"/>
    </xf>
    <xf numFmtId="0" fontId="0" fillId="12" borderId="0" xfId="0" applyFont="1" applyFill="1"/>
    <xf numFmtId="0" fontId="3" fillId="11" borderId="2" xfId="0" applyFont="1" applyFill="1" applyBorder="1" applyAlignment="1">
      <alignment horizontal="left" vertical="center"/>
    </xf>
    <xf numFmtId="0" fontId="4" fillId="12" borderId="3" xfId="0" applyFont="1" applyFill="1" applyBorder="1"/>
    <xf numFmtId="0" fontId="7" fillId="0" borderId="2" xfId="0" applyFont="1" applyBorder="1" applyAlignment="1"/>
    <xf numFmtId="0" fontId="4" fillId="0" borderId="3" xfId="0" applyFont="1" applyBorder="1" applyAlignment="1"/>
    <xf numFmtId="0" fontId="4" fillId="0" borderId="5" xfId="0" applyFont="1" applyBorder="1" applyAlignment="1"/>
    <xf numFmtId="0" fontId="4" fillId="12" borderId="5" xfId="0" applyFont="1" applyFill="1" applyBorder="1"/>
    <xf numFmtId="0" fontId="3" fillId="13" borderId="2" xfId="0" applyFont="1" applyFill="1" applyBorder="1" applyAlignment="1">
      <alignment horizontal="left" vertical="center"/>
    </xf>
  </cellXfs>
  <cellStyles count="1">
    <cellStyle name="Normal" xfId="0" builtinId="0"/>
  </cellStyles>
  <dxfs count="1">
    <dxf>
      <fill>
        <patternFill patternType="solid">
          <fgColor rgb="FFFF0000"/>
          <bgColor rgb="FFFF0000"/>
        </patternFill>
      </fill>
    </dxf>
  </dxfs>
  <tableStyles count="0" defaultTableStyle="TableStyleMedium2" defaultPivotStyle="PivotStyleLight16"/>
  <colors>
    <mruColors>
      <color rgb="FF193E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GB" b="1" i="0">
                <a:solidFill>
                  <a:srgbClr val="757575"/>
                </a:solidFill>
                <a:latin typeface="+mn-lt"/>
              </a:rPr>
              <a:t>Total Costs
£</a:t>
            </a:r>
          </a:p>
        </c:rich>
      </c:tx>
      <c:overlay val="0"/>
    </c:title>
    <c:autoTitleDeleted val="0"/>
    <c:plotArea>
      <c:layout/>
      <c:barChart>
        <c:barDir val="col"/>
        <c:grouping val="clustered"/>
        <c:varyColors val="1"/>
        <c:ser>
          <c:idx val="0"/>
          <c:order val="0"/>
          <c:tx>
            <c:v>Total
£</c:v>
          </c:tx>
          <c:spPr>
            <a:solidFill>
              <a:srgbClr val="4F81BD"/>
            </a:solidFill>
            <a:ln cmpd="sng">
              <a:solidFill>
                <a:srgbClr val="000000"/>
              </a:solidFill>
            </a:ln>
          </c:spPr>
          <c:invertIfNegative val="1"/>
          <c:cat>
            <c:strRef>
              <c:f>'Summary of Costs'!$C$12:$C$20</c:f>
              <c:strCache>
                <c:ptCount val="2"/>
                <c:pt idx="0">
                  <c:v>Direct Costs</c:v>
                </c:pt>
                <c:pt idx="1">
                  <c:v>Indirect Costs</c:v>
                </c:pt>
              </c:strCache>
            </c:strRef>
          </c:cat>
          <c:val>
            <c:numRef>
              <c:f>'Summary of Costs'!$I$12:$I$20</c:f>
              <c:numCache>
                <c:formatCode>"£"#,##0</c:formatCode>
                <c:ptCount val="2"/>
                <c:pt idx="0">
                  <c:v>0</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01-4CED-89FB-2E24977EA9E0}"/>
            </c:ext>
          </c:extLst>
        </c:ser>
        <c:dLbls>
          <c:showLegendKey val="0"/>
          <c:showVal val="0"/>
          <c:showCatName val="0"/>
          <c:showSerName val="0"/>
          <c:showPercent val="0"/>
          <c:showBubbleSize val="0"/>
        </c:dLbls>
        <c:gapWidth val="150"/>
        <c:axId val="2041725934"/>
        <c:axId val="976122969"/>
      </c:barChart>
      <c:catAx>
        <c:axId val="204172593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0"/>
        <c:majorTickMark val="out"/>
        <c:minorTickMark val="none"/>
        <c:tickLblPos val="nextTo"/>
        <c:txPr>
          <a:bodyPr/>
          <a:lstStyle/>
          <a:p>
            <a:pPr lvl="0">
              <a:defRPr b="0" i="0">
                <a:solidFill>
                  <a:srgbClr val="000000"/>
                </a:solidFill>
                <a:latin typeface="+mn-lt"/>
              </a:defRPr>
            </a:pPr>
            <a:endParaRPr lang="en-US"/>
          </a:p>
        </c:txPr>
        <c:crossAx val="976122969"/>
        <c:crosses val="autoZero"/>
        <c:auto val="1"/>
        <c:lblAlgn val="ctr"/>
        <c:lblOffset val="100"/>
        <c:noMultiLvlLbl val="1"/>
      </c:catAx>
      <c:valAx>
        <c:axId val="9761229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quot;£&quot;#,##0" sourceLinked="1"/>
        <c:majorTickMark val="out"/>
        <c:minorTickMark val="none"/>
        <c:tickLblPos val="nextTo"/>
        <c:spPr>
          <a:ln/>
        </c:spPr>
        <c:txPr>
          <a:bodyPr/>
          <a:lstStyle/>
          <a:p>
            <a:pPr lvl="0">
              <a:defRPr b="0" i="0">
                <a:solidFill>
                  <a:srgbClr val="000000"/>
                </a:solidFill>
                <a:latin typeface="+mn-lt"/>
              </a:defRPr>
            </a:pPr>
            <a:endParaRPr lang="en-US"/>
          </a:p>
        </c:txPr>
        <c:crossAx val="2041725934"/>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GB" b="1" i="0">
                <a:solidFill>
                  <a:srgbClr val="757575"/>
                </a:solidFill>
                <a:latin typeface="+mn-lt"/>
              </a:rPr>
              <a:t>ORG TYPE
%</a:t>
            </a:r>
          </a:p>
        </c:rich>
      </c:tx>
      <c:overlay val="0"/>
    </c:title>
    <c:autoTitleDeleted val="0"/>
    <c:plotArea>
      <c:layout/>
      <c:pieChart>
        <c:varyColors val="1"/>
        <c:ser>
          <c:idx val="0"/>
          <c:order val="0"/>
          <c:tx>
            <c:strRef>
              <c:f>'Summary of Organisation Costs'!$I$48</c:f>
              <c:strCache>
                <c:ptCount val="1"/>
                <c:pt idx="0">
                  <c:v>Total
£</c:v>
                </c:pt>
              </c:strCache>
            </c:strRef>
          </c:tx>
          <c:dPt>
            <c:idx val="0"/>
            <c:bubble3D val="0"/>
            <c:spPr>
              <a:solidFill>
                <a:srgbClr val="4F81BD"/>
              </a:solidFill>
            </c:spPr>
            <c:extLst>
              <c:ext xmlns:c16="http://schemas.microsoft.com/office/drawing/2014/chart" uri="{C3380CC4-5D6E-409C-BE32-E72D297353CC}">
                <c16:uniqueId val="{00000001-57D6-41AE-9D47-BCF1BF24AEC5}"/>
              </c:ext>
            </c:extLst>
          </c:dPt>
          <c:dPt>
            <c:idx val="1"/>
            <c:bubble3D val="0"/>
            <c:spPr>
              <a:solidFill>
                <a:srgbClr val="C0504D"/>
              </a:solidFill>
            </c:spPr>
            <c:extLst>
              <c:ext xmlns:c16="http://schemas.microsoft.com/office/drawing/2014/chart" uri="{C3380CC4-5D6E-409C-BE32-E72D297353CC}">
                <c16:uniqueId val="{00000003-57D6-41AE-9D47-BCF1BF24AEC5}"/>
              </c:ext>
            </c:extLst>
          </c:dPt>
          <c:dPt>
            <c:idx val="2"/>
            <c:bubble3D val="0"/>
            <c:spPr>
              <a:solidFill>
                <a:srgbClr val="9BBB59"/>
              </a:solidFill>
            </c:spPr>
            <c:extLst>
              <c:ext xmlns:c16="http://schemas.microsoft.com/office/drawing/2014/chart" uri="{C3380CC4-5D6E-409C-BE32-E72D297353CC}">
                <c16:uniqueId val="{00000005-57D6-41AE-9D47-BCF1BF24AEC5}"/>
              </c:ext>
            </c:extLst>
          </c:dPt>
          <c:dPt>
            <c:idx val="3"/>
            <c:bubble3D val="0"/>
            <c:spPr>
              <a:solidFill>
                <a:srgbClr val="8064A2"/>
              </a:solidFill>
            </c:spPr>
            <c:extLst>
              <c:ext xmlns:c16="http://schemas.microsoft.com/office/drawing/2014/chart" uri="{C3380CC4-5D6E-409C-BE32-E72D297353CC}">
                <c16:uniqueId val="{00000007-57D6-41AE-9D47-BCF1BF24AEC5}"/>
              </c:ext>
            </c:extLst>
          </c:dPt>
          <c:dPt>
            <c:idx val="4"/>
            <c:bubble3D val="0"/>
            <c:spPr>
              <a:solidFill>
                <a:srgbClr val="4BACC6"/>
              </a:solidFill>
            </c:spPr>
            <c:extLst>
              <c:ext xmlns:c16="http://schemas.microsoft.com/office/drawing/2014/chart" uri="{C3380CC4-5D6E-409C-BE32-E72D297353CC}">
                <c16:uniqueId val="{00000009-57D6-41AE-9D47-BCF1BF24AEC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'Summary of Organisation Costs'!$C$49:$C$53</c:f>
              <c:strCache>
                <c:ptCount val="5"/>
                <c:pt idx="0">
                  <c:v>NHS (UK)</c:v>
                </c:pt>
                <c:pt idx="1">
                  <c:v>HEI (UK)</c:v>
                </c:pt>
                <c:pt idx="2">
                  <c:v>Local Authority (UK)</c:v>
                </c:pt>
                <c:pt idx="3">
                  <c:v>Charity (UK)</c:v>
                </c:pt>
                <c:pt idx="4">
                  <c:v>Commercial (UK)</c:v>
                </c:pt>
              </c:strCache>
            </c:strRef>
          </c:cat>
          <c:val>
            <c:numRef>
              <c:f>'Summary of Organisation Costs'!$I$49:$I$53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57D6-41AE-9D47-BCF1BF24AEC5}"/>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GB" b="1" i="0">
                <a:solidFill>
                  <a:srgbClr val="757575"/>
                </a:solidFill>
                <a:latin typeface="+mn-lt"/>
              </a:rPr>
              <a:t>Total Costs 
%</a:t>
            </a:r>
          </a:p>
        </c:rich>
      </c:tx>
      <c:overlay val="0"/>
    </c:title>
    <c:autoTitleDeleted val="0"/>
    <c:plotArea>
      <c:layout/>
      <c:pieChart>
        <c:varyColors val="1"/>
        <c:ser>
          <c:idx val="0"/>
          <c:order val="0"/>
          <c:tx>
            <c:strRef>
              <c:f>'Summary of Costs'!$D$24</c:f>
              <c:strCache>
                <c:ptCount val="1"/>
                <c:pt idx="0">
                  <c:v>Year 1
£</c:v>
                </c:pt>
              </c:strCache>
            </c:strRef>
          </c:tx>
          <c:dPt>
            <c:idx val="0"/>
            <c:bubble3D val="0"/>
            <c:spPr>
              <a:solidFill>
                <a:srgbClr val="4F81BD"/>
              </a:solidFill>
            </c:spPr>
            <c:extLst>
              <c:ext xmlns:c16="http://schemas.microsoft.com/office/drawing/2014/chart" uri="{C3380CC4-5D6E-409C-BE32-E72D297353CC}">
                <c16:uniqueId val="{00000001-6063-4DD7-92FE-AABA87029C3E}"/>
              </c:ext>
            </c:extLst>
          </c:dPt>
          <c:dPt>
            <c:idx val="1"/>
            <c:bubble3D val="0"/>
            <c:spPr>
              <a:solidFill>
                <a:srgbClr val="C0504D"/>
              </a:solidFill>
            </c:spPr>
            <c:extLst>
              <c:ext xmlns:c16="http://schemas.microsoft.com/office/drawing/2014/chart" uri="{C3380CC4-5D6E-409C-BE32-E72D297353CC}">
                <c16:uniqueId val="{00000003-6063-4DD7-92FE-AABA87029C3E}"/>
              </c:ext>
            </c:extLst>
          </c:dPt>
          <c:dPt>
            <c:idx val="2"/>
            <c:bubble3D val="0"/>
            <c:extLst>
              <c:ext xmlns:c16="http://schemas.microsoft.com/office/drawing/2014/chart" uri="{C3380CC4-5D6E-409C-BE32-E72D297353CC}">
                <c16:uniqueId val="{00000004-6063-4DD7-92FE-AABA87029C3E}"/>
              </c:ext>
            </c:extLst>
          </c:dPt>
          <c:dPt>
            <c:idx val="3"/>
            <c:bubble3D val="0"/>
            <c:extLst>
              <c:ext xmlns:c16="http://schemas.microsoft.com/office/drawing/2014/chart" uri="{C3380CC4-5D6E-409C-BE32-E72D297353CC}">
                <c16:uniqueId val="{00000005-6063-4DD7-92FE-AABA87029C3E}"/>
              </c:ext>
            </c:extLst>
          </c:dPt>
          <c:dPt>
            <c:idx val="4"/>
            <c:bubble3D val="0"/>
            <c:extLst>
              <c:ext xmlns:c16="http://schemas.microsoft.com/office/drawing/2014/chart" uri="{C3380CC4-5D6E-409C-BE32-E72D297353CC}">
                <c16:uniqueId val="{00000006-6063-4DD7-92FE-AABA87029C3E}"/>
              </c:ext>
            </c:extLst>
          </c:dPt>
          <c:dPt>
            <c:idx val="5"/>
            <c:bubble3D val="0"/>
            <c:extLst>
              <c:ext xmlns:c16="http://schemas.microsoft.com/office/drawing/2014/chart" uri="{C3380CC4-5D6E-409C-BE32-E72D297353CC}">
                <c16:uniqueId val="{00000007-6063-4DD7-92FE-AABA87029C3E}"/>
              </c:ext>
            </c:extLst>
          </c:dPt>
          <c:dPt>
            <c:idx val="6"/>
            <c:bubble3D val="0"/>
            <c:extLst>
              <c:ext xmlns:c16="http://schemas.microsoft.com/office/drawing/2014/chart" uri="{C3380CC4-5D6E-409C-BE32-E72D297353CC}">
                <c16:uniqueId val="{00000008-6063-4DD7-92FE-AABA87029C3E}"/>
              </c:ext>
            </c:extLst>
          </c:dPt>
          <c:dPt>
            <c:idx val="7"/>
            <c:bubble3D val="0"/>
            <c:extLst>
              <c:ext xmlns:c16="http://schemas.microsoft.com/office/drawing/2014/chart" uri="{C3380CC4-5D6E-409C-BE32-E72D297353CC}">
                <c16:uniqueId val="{00000009-6063-4DD7-92FE-AABA87029C3E}"/>
              </c:ext>
            </c:extLst>
          </c:dPt>
          <c:dPt>
            <c:idx val="8"/>
            <c:bubble3D val="0"/>
            <c:extLst>
              <c:ext xmlns:c16="http://schemas.microsoft.com/office/drawing/2014/chart" uri="{C3380CC4-5D6E-409C-BE32-E72D297353CC}">
                <c16:uniqueId val="{0000000A-6063-4DD7-92FE-AABA87029C3E}"/>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'Summary of Costs'!$C$25:$C$33</c:f>
              <c:strCache>
                <c:ptCount val="2"/>
                <c:pt idx="0">
                  <c:v>Direct Costs</c:v>
                </c:pt>
                <c:pt idx="1">
                  <c:v>Indirect Costs</c:v>
                </c:pt>
              </c:strCache>
            </c:strRef>
          </c:cat>
          <c:val>
            <c:numRef>
              <c:f>'Summary of Costs'!$D$25:$D$33</c:f>
              <c:numCache>
                <c:formatCode>0%</c:formatCode>
                <c:ptCount val="2"/>
                <c:pt idx="0">
                  <c:v>0</c:v>
                </c:pt>
                <c:pt idx="1">
                  <c:v>0</c:v>
                </c:pt>
              </c:numCache>
            </c:numRef>
          </c:val>
          <c:extLst>
            <c:ext xmlns:c16="http://schemas.microsoft.com/office/drawing/2014/chart" uri="{C3380CC4-5D6E-409C-BE32-E72D297353CC}">
              <c16:uniqueId val="{0000000B-6063-4DD7-92FE-AABA87029C3E}"/>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1"/>
        <c:ser>
          <c:idx val="0"/>
          <c:order val="0"/>
          <c:tx>
            <c:v>Total
£</c:v>
          </c:tx>
          <c:spPr>
            <a:solidFill>
              <a:srgbClr val="4F81BD"/>
            </a:solidFill>
            <a:ln cmpd="sng">
              <a:solidFill>
                <a:srgbClr val="000000"/>
              </a:solidFill>
            </a:ln>
          </c:spPr>
          <c:invertIfNegative val="1"/>
          <c:cat>
            <c:strRef>
              <c:f>'Summary of Direct-Indirect Cost'!$C$13:$C$20</c:f>
              <c:strCache>
                <c:ptCount val="8"/>
                <c:pt idx="0">
                  <c:v>Staff Costs</c:v>
                </c:pt>
                <c:pt idx="1">
                  <c:v>Travel, Subsistence &amp; Conference</c:v>
                </c:pt>
                <c:pt idx="2">
                  <c:v>Equipment</c:v>
                </c:pt>
                <c:pt idx="3">
                  <c:v>Consumables</c:v>
                </c:pt>
                <c:pt idx="4">
                  <c:v>PPIEP</c:v>
                </c:pt>
                <c:pt idx="5">
                  <c:v>Dissemination</c:v>
                </c:pt>
                <c:pt idx="6">
                  <c:v>Other Direct Cost</c:v>
                </c:pt>
                <c:pt idx="7">
                  <c:v>Indirect Costs</c:v>
                </c:pt>
              </c:strCache>
            </c:strRef>
          </c:cat>
          <c:val>
            <c:numRef>
              <c:f>'Summary of Direct-Indirect Cost'!$I$13:$I$20</c:f>
              <c:numCache>
                <c:formatCode>"£"#,##0</c:formatCode>
                <c:ptCount val="8"/>
                <c:pt idx="0">
                  <c:v>0</c:v>
                </c:pt>
                <c:pt idx="1">
                  <c:v>0</c:v>
                </c:pt>
                <c:pt idx="2">
                  <c:v>0</c:v>
                </c:pt>
                <c:pt idx="3">
                  <c:v>0</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A3-4BB1-AF20-3A28DB609D11}"/>
            </c:ext>
          </c:extLst>
        </c:ser>
        <c:dLbls>
          <c:showLegendKey val="0"/>
          <c:showVal val="0"/>
          <c:showCatName val="0"/>
          <c:showSerName val="0"/>
          <c:showPercent val="0"/>
          <c:showBubbleSize val="0"/>
        </c:dLbls>
        <c:gapWidth val="150"/>
        <c:axId val="747794194"/>
        <c:axId val="1999860336"/>
      </c:barChart>
      <c:catAx>
        <c:axId val="74779419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0"/>
        <c:majorTickMark val="out"/>
        <c:minorTickMark val="none"/>
        <c:tickLblPos val="nextTo"/>
        <c:txPr>
          <a:bodyPr/>
          <a:lstStyle/>
          <a:p>
            <a:pPr lvl="0">
              <a:defRPr b="0" i="0">
                <a:solidFill>
                  <a:srgbClr val="000000"/>
                </a:solidFill>
                <a:latin typeface="+mn-lt"/>
              </a:defRPr>
            </a:pPr>
            <a:endParaRPr lang="en-US"/>
          </a:p>
        </c:txPr>
        <c:crossAx val="1999860336"/>
        <c:crosses val="autoZero"/>
        <c:auto val="1"/>
        <c:lblAlgn val="ctr"/>
        <c:lblOffset val="100"/>
        <c:noMultiLvlLbl val="1"/>
      </c:catAx>
      <c:valAx>
        <c:axId val="19998603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quot;£&quot;#,##0" sourceLinked="1"/>
        <c:majorTickMark val="out"/>
        <c:minorTickMark val="none"/>
        <c:tickLblPos val="nextTo"/>
        <c:spPr>
          <a:ln/>
        </c:spPr>
        <c:txPr>
          <a:bodyPr/>
          <a:lstStyle/>
          <a:p>
            <a:pPr lvl="0">
              <a:defRPr b="0" i="0">
                <a:solidFill>
                  <a:srgbClr val="000000"/>
                </a:solidFill>
                <a:latin typeface="+mn-lt"/>
              </a:defRPr>
            </a:pPr>
            <a:endParaRPr lang="en-US"/>
          </a:p>
        </c:txPr>
        <c:crossAx val="747794194"/>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pieChart>
        <c:varyColors val="1"/>
        <c:ser>
          <c:idx val="0"/>
          <c:order val="0"/>
          <c:dPt>
            <c:idx val="0"/>
            <c:bubble3D val="0"/>
            <c:spPr>
              <a:solidFill>
                <a:srgbClr val="4F81BD"/>
              </a:solidFill>
            </c:spPr>
            <c:extLst>
              <c:ext xmlns:c16="http://schemas.microsoft.com/office/drawing/2014/chart" uri="{C3380CC4-5D6E-409C-BE32-E72D297353CC}">
                <c16:uniqueId val="{00000001-7C34-44AC-81F5-510814CFFA31}"/>
              </c:ext>
            </c:extLst>
          </c:dPt>
          <c:dPt>
            <c:idx val="1"/>
            <c:bubble3D val="0"/>
            <c:spPr>
              <a:solidFill>
                <a:srgbClr val="C0504D"/>
              </a:solidFill>
            </c:spPr>
            <c:extLst>
              <c:ext xmlns:c16="http://schemas.microsoft.com/office/drawing/2014/chart" uri="{C3380CC4-5D6E-409C-BE32-E72D297353CC}">
                <c16:uniqueId val="{00000003-7C34-44AC-81F5-510814CFFA31}"/>
              </c:ext>
            </c:extLst>
          </c:dPt>
          <c:dPt>
            <c:idx val="2"/>
            <c:bubble3D val="0"/>
            <c:spPr>
              <a:solidFill>
                <a:srgbClr val="9BBB59"/>
              </a:solidFill>
            </c:spPr>
            <c:extLst>
              <c:ext xmlns:c16="http://schemas.microsoft.com/office/drawing/2014/chart" uri="{C3380CC4-5D6E-409C-BE32-E72D297353CC}">
                <c16:uniqueId val="{00000005-7C34-44AC-81F5-510814CFFA31}"/>
              </c:ext>
            </c:extLst>
          </c:dPt>
          <c:dPt>
            <c:idx val="3"/>
            <c:bubble3D val="0"/>
            <c:spPr>
              <a:solidFill>
                <a:srgbClr val="8064A2"/>
              </a:solidFill>
            </c:spPr>
            <c:extLst>
              <c:ext xmlns:c16="http://schemas.microsoft.com/office/drawing/2014/chart" uri="{C3380CC4-5D6E-409C-BE32-E72D297353CC}">
                <c16:uniqueId val="{00000007-7C34-44AC-81F5-510814CFFA31}"/>
              </c:ext>
            </c:extLst>
          </c:dPt>
          <c:dPt>
            <c:idx val="4"/>
            <c:bubble3D val="0"/>
            <c:spPr>
              <a:solidFill>
                <a:srgbClr val="4BACC6"/>
              </a:solidFill>
            </c:spPr>
            <c:extLst>
              <c:ext xmlns:c16="http://schemas.microsoft.com/office/drawing/2014/chart" uri="{C3380CC4-5D6E-409C-BE32-E72D297353CC}">
                <c16:uniqueId val="{00000009-7C34-44AC-81F5-510814CFFA31}"/>
              </c:ext>
            </c:extLst>
          </c:dPt>
          <c:dPt>
            <c:idx val="5"/>
            <c:bubble3D val="0"/>
            <c:spPr>
              <a:solidFill>
                <a:srgbClr val="F79646"/>
              </a:solidFill>
            </c:spPr>
            <c:extLst>
              <c:ext xmlns:c16="http://schemas.microsoft.com/office/drawing/2014/chart" uri="{C3380CC4-5D6E-409C-BE32-E72D297353CC}">
                <c16:uniqueId val="{0000000B-7C34-44AC-81F5-510814CFFA31}"/>
              </c:ext>
            </c:extLst>
          </c:dPt>
          <c:dPt>
            <c:idx val="6"/>
            <c:bubble3D val="0"/>
            <c:spPr>
              <a:solidFill>
                <a:srgbClr val="84A7D1"/>
              </a:solidFill>
            </c:spPr>
            <c:extLst>
              <c:ext xmlns:c16="http://schemas.microsoft.com/office/drawing/2014/chart" uri="{C3380CC4-5D6E-409C-BE32-E72D297353CC}">
                <c16:uniqueId val="{0000000D-7C34-44AC-81F5-510814CFFA31}"/>
              </c:ext>
            </c:extLst>
          </c:dPt>
          <c:dPt>
            <c:idx val="7"/>
            <c:bubble3D val="0"/>
            <c:spPr>
              <a:solidFill>
                <a:srgbClr val="D38582"/>
              </a:solidFill>
            </c:spPr>
            <c:extLst>
              <c:ext xmlns:c16="http://schemas.microsoft.com/office/drawing/2014/chart" uri="{C3380CC4-5D6E-409C-BE32-E72D297353CC}">
                <c16:uniqueId val="{0000000F-7C34-44AC-81F5-510814CFFA31}"/>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'Summary of Direct-Indirect Cost'!$C$26:$C$33</c:f>
              <c:strCache>
                <c:ptCount val="8"/>
                <c:pt idx="0">
                  <c:v>Staff Costs</c:v>
                </c:pt>
                <c:pt idx="1">
                  <c:v>Travel, Subsistence &amp; Conference</c:v>
                </c:pt>
                <c:pt idx="2">
                  <c:v>Equipment</c:v>
                </c:pt>
                <c:pt idx="3">
                  <c:v>Consumables</c:v>
                </c:pt>
                <c:pt idx="4">
                  <c:v>PPIEP</c:v>
                </c:pt>
                <c:pt idx="5">
                  <c:v>Dissemination</c:v>
                </c:pt>
                <c:pt idx="6">
                  <c:v>Other Direct Cost</c:v>
                </c:pt>
                <c:pt idx="7">
                  <c:v>Indirect Costs</c:v>
                </c:pt>
              </c:strCache>
            </c:strRef>
          </c:cat>
          <c:val>
            <c:numRef>
              <c:f>'Summary of Direct-Indirect Cost'!$I$26:$I$33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7C34-44AC-81F5-510814CFFA31}"/>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GB" b="1" i="0">
                <a:solidFill>
                  <a:srgbClr val="757575"/>
                </a:solidFill>
                <a:latin typeface="+mn-lt"/>
              </a:rPr>
              <a:t>Staff Role
£</a:t>
            </a:r>
          </a:p>
        </c:rich>
      </c:tx>
      <c:overlay val="0"/>
    </c:title>
    <c:autoTitleDeleted val="0"/>
    <c:plotArea>
      <c:layout/>
      <c:barChart>
        <c:barDir val="bar"/>
        <c:grouping val="clustered"/>
        <c:varyColors val="1"/>
        <c:ser>
          <c:idx val="0"/>
          <c:order val="0"/>
          <c:tx>
            <c:v>Total
£</c:v>
          </c:tx>
          <c:spPr>
            <a:solidFill>
              <a:srgbClr val="4F81BD"/>
            </a:solidFill>
            <a:ln cmpd="sng">
              <a:solidFill>
                <a:srgbClr val="000000"/>
              </a:solidFill>
            </a:ln>
          </c:spPr>
          <c:invertIfNegative val="1"/>
          <c:val>
            <c:numRef>
              <c:f>'Summary of Staff Resourcing'!$I$12:$I$29</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3B7-4A20-824D-D709306A3E0F}"/>
            </c:ext>
          </c:extLst>
        </c:ser>
        <c:dLbls>
          <c:showLegendKey val="0"/>
          <c:showVal val="0"/>
          <c:showCatName val="0"/>
          <c:showSerName val="0"/>
          <c:showPercent val="0"/>
          <c:showBubbleSize val="0"/>
        </c:dLbls>
        <c:gapWidth val="150"/>
        <c:axId val="1342661601"/>
        <c:axId val="1119479556"/>
      </c:barChart>
      <c:catAx>
        <c:axId val="1342661601"/>
        <c:scaling>
          <c:orientation val="maxMin"/>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0" i="0">
                <a:solidFill>
                  <a:srgbClr val="000000"/>
                </a:solidFill>
                <a:latin typeface="+mn-lt"/>
              </a:defRPr>
            </a:pPr>
            <a:endParaRPr lang="en-US"/>
          </a:p>
        </c:txPr>
        <c:crossAx val="1119479556"/>
        <c:crosses val="autoZero"/>
        <c:auto val="1"/>
        <c:lblAlgn val="ctr"/>
        <c:lblOffset val="100"/>
        <c:noMultiLvlLbl val="1"/>
      </c:catAx>
      <c:valAx>
        <c:axId val="111947955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quot;£&quot;#,##0" sourceLinked="1"/>
        <c:majorTickMark val="out"/>
        <c:minorTickMark val="none"/>
        <c:tickLblPos val="nextTo"/>
        <c:spPr>
          <a:ln/>
        </c:spPr>
        <c:txPr>
          <a:bodyPr/>
          <a:lstStyle/>
          <a:p>
            <a:pPr lvl="0">
              <a:defRPr b="0" i="0">
                <a:solidFill>
                  <a:srgbClr val="000000"/>
                </a:solidFill>
                <a:latin typeface="+mn-lt"/>
              </a:defRPr>
            </a:pPr>
            <a:endParaRPr lang="en-US"/>
          </a:p>
        </c:txPr>
        <c:crossAx val="1342661601"/>
        <c:crosses val="max"/>
        <c:crossBetween val="between"/>
      </c:valAx>
    </c:plotArea>
    <c:legend>
      <c:legendPos val="r"/>
      <c:overlay val="0"/>
      <c:txPr>
        <a:bodyPr/>
        <a:lstStyle/>
        <a:p>
          <a:pPr lvl="0" rt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GB" b="1" i="0">
                <a:solidFill>
                  <a:srgbClr val="757575"/>
                </a:solidFill>
                <a:latin typeface="+mn-lt"/>
              </a:rPr>
              <a:t>Staff FTE</a:t>
            </a:r>
          </a:p>
        </c:rich>
      </c:tx>
      <c:overlay val="0"/>
    </c:title>
    <c:autoTitleDeleted val="0"/>
    <c:plotArea>
      <c:layout/>
      <c:barChart>
        <c:barDir val="bar"/>
        <c:grouping val="clustered"/>
        <c:varyColors val="1"/>
        <c:ser>
          <c:idx val="0"/>
          <c:order val="0"/>
          <c:tx>
            <c:v>Year 1
Weight FTE %</c:v>
          </c:tx>
          <c:spPr>
            <a:solidFill>
              <a:srgbClr val="4F81BD"/>
            </a:solidFill>
            <a:ln cmpd="sng">
              <a:solidFill>
                <a:srgbClr val="000000"/>
              </a:solidFill>
            </a:ln>
          </c:spPr>
          <c:invertIfNegative val="1"/>
          <c:val>
            <c:numRef>
              <c:f>'Summary of Staff Resourcing'!$D$56:$D$73</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CA6-4C66-A18C-531C2D2932F1}"/>
            </c:ext>
          </c:extLst>
        </c:ser>
        <c:ser>
          <c:idx val="1"/>
          <c:order val="1"/>
          <c:tx>
            <c:v>Year 2
Weight FTE %</c:v>
          </c:tx>
          <c:spPr>
            <a:solidFill>
              <a:srgbClr val="C0504D"/>
            </a:solidFill>
            <a:ln cmpd="sng">
              <a:solidFill>
                <a:srgbClr val="000000"/>
              </a:solidFill>
            </a:ln>
          </c:spPr>
          <c:invertIfNegative val="1"/>
          <c:val>
            <c:numRef>
              <c:f>'Summary of Staff Resourcing'!$E$56:$E$73</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CA6-4C66-A18C-531C2D2932F1}"/>
            </c:ext>
          </c:extLst>
        </c:ser>
        <c:ser>
          <c:idx val="2"/>
          <c:order val="2"/>
          <c:tx>
            <c:v>Year 3
Weight FTE %</c:v>
          </c:tx>
          <c:spPr>
            <a:solidFill>
              <a:srgbClr val="9BBB59"/>
            </a:solidFill>
            <a:ln cmpd="sng">
              <a:solidFill>
                <a:srgbClr val="000000"/>
              </a:solidFill>
            </a:ln>
          </c:spPr>
          <c:invertIfNegative val="1"/>
          <c:val>
            <c:numRef>
              <c:f>'Summary of Staff Resourcing'!$F$56:$F$73</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CA6-4C66-A18C-531C2D2932F1}"/>
            </c:ext>
          </c:extLst>
        </c:ser>
        <c:ser>
          <c:idx val="3"/>
          <c:order val="3"/>
          <c:tx>
            <c:v>Year 4
Weight FTE %</c:v>
          </c:tx>
          <c:spPr>
            <a:solidFill>
              <a:srgbClr val="8064A2"/>
            </a:solidFill>
            <a:ln cmpd="sng">
              <a:solidFill>
                <a:srgbClr val="000000"/>
              </a:solidFill>
            </a:ln>
          </c:spPr>
          <c:invertIfNegative val="1"/>
          <c:val>
            <c:numRef>
              <c:f>'Summary of Staff Resourcing'!$G$56:$G$73</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CA6-4C66-A18C-531C2D2932F1}"/>
            </c:ext>
          </c:extLst>
        </c:ser>
        <c:ser>
          <c:idx val="4"/>
          <c:order val="4"/>
          <c:tx>
            <c:v>Year 5
Weight FTE %</c:v>
          </c:tx>
          <c:spPr>
            <a:solidFill>
              <a:srgbClr val="4BACC6"/>
            </a:solidFill>
            <a:ln cmpd="sng">
              <a:solidFill>
                <a:srgbClr val="000000"/>
              </a:solidFill>
            </a:ln>
          </c:spPr>
          <c:invertIfNegative val="1"/>
          <c:val>
            <c:numRef>
              <c:f>'Summary of Staff Resourcing'!$H$56:$H$73</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CA6-4C66-A18C-531C2D2932F1}"/>
            </c:ext>
          </c:extLst>
        </c:ser>
        <c:dLbls>
          <c:showLegendKey val="0"/>
          <c:showVal val="0"/>
          <c:showCatName val="0"/>
          <c:showSerName val="0"/>
          <c:showPercent val="0"/>
          <c:showBubbleSize val="0"/>
        </c:dLbls>
        <c:gapWidth val="150"/>
        <c:axId val="1533522052"/>
        <c:axId val="645300548"/>
      </c:barChart>
      <c:catAx>
        <c:axId val="1533522052"/>
        <c:scaling>
          <c:orientation val="maxMin"/>
        </c:scaling>
        <c:delete val="0"/>
        <c:axPos val="l"/>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a:lstStyle/>
          <a:p>
            <a:pPr lvl="0">
              <a:defRPr b="0" i="0">
                <a:solidFill>
                  <a:srgbClr val="000000"/>
                </a:solidFill>
                <a:latin typeface="+mn-lt"/>
              </a:defRPr>
            </a:pPr>
            <a:endParaRPr lang="en-US"/>
          </a:p>
        </c:txPr>
        <c:crossAx val="645300548"/>
        <c:crosses val="autoZero"/>
        <c:auto val="1"/>
        <c:lblAlgn val="ctr"/>
        <c:lblOffset val="100"/>
        <c:noMultiLvlLbl val="1"/>
      </c:catAx>
      <c:valAx>
        <c:axId val="64530054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0%" sourceLinked="1"/>
        <c:majorTickMark val="out"/>
        <c:minorTickMark val="none"/>
        <c:tickLblPos val="nextTo"/>
        <c:spPr>
          <a:ln/>
        </c:spPr>
        <c:txPr>
          <a:bodyPr/>
          <a:lstStyle/>
          <a:p>
            <a:pPr lvl="0">
              <a:defRPr b="0" i="0">
                <a:solidFill>
                  <a:srgbClr val="000000"/>
                </a:solidFill>
                <a:latin typeface="+mn-lt"/>
              </a:defRPr>
            </a:pPr>
            <a:endParaRPr lang="en-US"/>
          </a:p>
        </c:txPr>
        <c:crossAx val="1533522052"/>
        <c:crosses val="max"/>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GB" b="1" i="0">
                <a:solidFill>
                  <a:srgbClr val="757575"/>
                </a:solidFill>
                <a:latin typeface="+mn-lt"/>
              </a:rPr>
              <a:t>Staff FTE 
Allocation %</a:t>
            </a:r>
          </a:p>
        </c:rich>
      </c:tx>
      <c:overlay val="0"/>
    </c:title>
    <c:autoTitleDeleted val="0"/>
    <c:plotArea>
      <c:layout/>
      <c:pieChart>
        <c:varyColors val="1"/>
        <c:ser>
          <c:idx val="0"/>
          <c:order val="0"/>
          <c:tx>
            <c:strRef>
              <c:f>'Summary of Staff Resourcing'!$D$77</c:f>
              <c:strCache>
                <c:ptCount val="1"/>
                <c:pt idx="0">
                  <c:v>Year 1
Average Weight FTE %</c:v>
                </c:pt>
              </c:strCache>
            </c:strRef>
          </c:tx>
          <c:dPt>
            <c:idx val="0"/>
            <c:bubble3D val="0"/>
            <c:spPr>
              <a:solidFill>
                <a:srgbClr val="4F81BD"/>
              </a:solidFill>
            </c:spPr>
            <c:extLst>
              <c:ext xmlns:c16="http://schemas.microsoft.com/office/drawing/2014/chart" uri="{C3380CC4-5D6E-409C-BE32-E72D297353CC}">
                <c16:uniqueId val="{00000001-399C-4536-ABBA-F915EE76A9A0}"/>
              </c:ext>
            </c:extLst>
          </c:dPt>
          <c:dPt>
            <c:idx val="1"/>
            <c:bubble3D val="0"/>
            <c:spPr>
              <a:solidFill>
                <a:srgbClr val="C0504D"/>
              </a:solidFill>
            </c:spPr>
            <c:extLst>
              <c:ext xmlns:c16="http://schemas.microsoft.com/office/drawing/2014/chart" uri="{C3380CC4-5D6E-409C-BE32-E72D297353CC}">
                <c16:uniqueId val="{00000003-399C-4536-ABBA-F915EE76A9A0}"/>
              </c:ext>
            </c:extLst>
          </c:dPt>
          <c:dPt>
            <c:idx val="2"/>
            <c:bubble3D val="0"/>
            <c:spPr>
              <a:solidFill>
                <a:srgbClr val="9BBB59"/>
              </a:solidFill>
            </c:spPr>
            <c:extLst>
              <c:ext xmlns:c16="http://schemas.microsoft.com/office/drawing/2014/chart" uri="{C3380CC4-5D6E-409C-BE32-E72D297353CC}">
                <c16:uniqueId val="{00000005-399C-4536-ABBA-F915EE76A9A0}"/>
              </c:ext>
            </c:extLst>
          </c:dPt>
          <c:dPt>
            <c:idx val="3"/>
            <c:bubble3D val="0"/>
            <c:spPr>
              <a:solidFill>
                <a:srgbClr val="8064A2"/>
              </a:solidFill>
            </c:spPr>
            <c:extLst>
              <c:ext xmlns:c16="http://schemas.microsoft.com/office/drawing/2014/chart" uri="{C3380CC4-5D6E-409C-BE32-E72D297353CC}">
                <c16:uniqueId val="{00000007-399C-4536-ABBA-F915EE76A9A0}"/>
              </c:ext>
            </c:extLst>
          </c:dPt>
          <c:dPt>
            <c:idx val="4"/>
            <c:bubble3D val="0"/>
            <c:spPr>
              <a:solidFill>
                <a:srgbClr val="4BACC6"/>
              </a:solidFill>
            </c:spPr>
            <c:extLst>
              <c:ext xmlns:c16="http://schemas.microsoft.com/office/drawing/2014/chart" uri="{C3380CC4-5D6E-409C-BE32-E72D297353CC}">
                <c16:uniqueId val="{00000009-399C-4536-ABBA-F915EE76A9A0}"/>
              </c:ext>
            </c:extLst>
          </c:dPt>
          <c:dPt>
            <c:idx val="5"/>
            <c:bubble3D val="0"/>
            <c:spPr>
              <a:solidFill>
                <a:srgbClr val="F79646"/>
              </a:solidFill>
            </c:spPr>
            <c:extLst>
              <c:ext xmlns:c16="http://schemas.microsoft.com/office/drawing/2014/chart" uri="{C3380CC4-5D6E-409C-BE32-E72D297353CC}">
                <c16:uniqueId val="{0000000B-399C-4536-ABBA-F915EE76A9A0}"/>
              </c:ext>
            </c:extLst>
          </c:dPt>
          <c:dPt>
            <c:idx val="6"/>
            <c:bubble3D val="0"/>
            <c:spPr>
              <a:solidFill>
                <a:srgbClr val="84A7D1"/>
              </a:solidFill>
            </c:spPr>
            <c:extLst>
              <c:ext xmlns:c16="http://schemas.microsoft.com/office/drawing/2014/chart" uri="{C3380CC4-5D6E-409C-BE32-E72D297353CC}">
                <c16:uniqueId val="{0000000D-399C-4536-ABBA-F915EE76A9A0}"/>
              </c:ext>
            </c:extLst>
          </c:dPt>
          <c:dPt>
            <c:idx val="7"/>
            <c:bubble3D val="0"/>
            <c:spPr>
              <a:solidFill>
                <a:srgbClr val="D38582"/>
              </a:solidFill>
            </c:spPr>
            <c:extLst>
              <c:ext xmlns:c16="http://schemas.microsoft.com/office/drawing/2014/chart" uri="{C3380CC4-5D6E-409C-BE32-E72D297353CC}">
                <c16:uniqueId val="{0000000F-399C-4536-ABBA-F915EE76A9A0}"/>
              </c:ext>
            </c:extLst>
          </c:dPt>
          <c:dPt>
            <c:idx val="8"/>
            <c:bubble3D val="0"/>
            <c:spPr>
              <a:solidFill>
                <a:srgbClr val="B9CF8B"/>
              </a:solidFill>
            </c:spPr>
            <c:extLst>
              <c:ext xmlns:c16="http://schemas.microsoft.com/office/drawing/2014/chart" uri="{C3380CC4-5D6E-409C-BE32-E72D297353CC}">
                <c16:uniqueId val="{00000011-399C-4536-ABBA-F915EE76A9A0}"/>
              </c:ext>
            </c:extLst>
          </c:dPt>
          <c:dPt>
            <c:idx val="9"/>
            <c:bubble3D val="0"/>
            <c:spPr>
              <a:solidFill>
                <a:srgbClr val="A693BE"/>
              </a:solidFill>
            </c:spPr>
            <c:extLst>
              <c:ext xmlns:c16="http://schemas.microsoft.com/office/drawing/2014/chart" uri="{C3380CC4-5D6E-409C-BE32-E72D297353CC}">
                <c16:uniqueId val="{00000013-399C-4536-ABBA-F915EE76A9A0}"/>
              </c:ext>
            </c:extLst>
          </c:dPt>
          <c:dPt>
            <c:idx val="10"/>
            <c:bubble3D val="0"/>
            <c:spPr>
              <a:solidFill>
                <a:srgbClr val="81C5D7"/>
              </a:solidFill>
            </c:spPr>
            <c:extLst>
              <c:ext xmlns:c16="http://schemas.microsoft.com/office/drawing/2014/chart" uri="{C3380CC4-5D6E-409C-BE32-E72D297353CC}">
                <c16:uniqueId val="{00000015-399C-4536-ABBA-F915EE76A9A0}"/>
              </c:ext>
            </c:extLst>
          </c:dPt>
          <c:dPt>
            <c:idx val="11"/>
            <c:bubble3D val="0"/>
            <c:spPr>
              <a:solidFill>
                <a:srgbClr val="F9B67E"/>
              </a:solidFill>
            </c:spPr>
            <c:extLst>
              <c:ext xmlns:c16="http://schemas.microsoft.com/office/drawing/2014/chart" uri="{C3380CC4-5D6E-409C-BE32-E72D297353CC}">
                <c16:uniqueId val="{00000017-399C-4536-ABBA-F915EE76A9A0}"/>
              </c:ext>
            </c:extLst>
          </c:dPt>
          <c:dPt>
            <c:idx val="12"/>
            <c:bubble3D val="0"/>
            <c:spPr>
              <a:solidFill>
                <a:srgbClr val="B9CDE5"/>
              </a:solidFill>
            </c:spPr>
            <c:extLst>
              <c:ext xmlns:c16="http://schemas.microsoft.com/office/drawing/2014/chart" uri="{C3380CC4-5D6E-409C-BE32-E72D297353CC}">
                <c16:uniqueId val="{00000019-399C-4536-ABBA-F915EE76A9A0}"/>
              </c:ext>
            </c:extLst>
          </c:dPt>
          <c:dPt>
            <c:idx val="13"/>
            <c:bubble3D val="0"/>
            <c:spPr>
              <a:solidFill>
                <a:srgbClr val="E6B9B8"/>
              </a:solidFill>
            </c:spPr>
            <c:extLst>
              <c:ext xmlns:c16="http://schemas.microsoft.com/office/drawing/2014/chart" uri="{C3380CC4-5D6E-409C-BE32-E72D297353CC}">
                <c16:uniqueId val="{0000001B-399C-4536-ABBA-F915EE76A9A0}"/>
              </c:ext>
            </c:extLst>
          </c:dPt>
          <c:dPt>
            <c:idx val="14"/>
            <c:bubble3D val="0"/>
            <c:spPr>
              <a:solidFill>
                <a:srgbClr val="D7E4BD"/>
              </a:solidFill>
            </c:spPr>
            <c:extLst>
              <c:ext xmlns:c16="http://schemas.microsoft.com/office/drawing/2014/chart" uri="{C3380CC4-5D6E-409C-BE32-E72D297353CC}">
                <c16:uniqueId val="{0000001D-399C-4536-ABBA-F915EE76A9A0}"/>
              </c:ext>
            </c:extLst>
          </c:dPt>
          <c:dPt>
            <c:idx val="15"/>
            <c:bubble3D val="0"/>
            <c:spPr>
              <a:solidFill>
                <a:srgbClr val="CCC1DA"/>
              </a:solidFill>
            </c:spPr>
            <c:extLst>
              <c:ext xmlns:c16="http://schemas.microsoft.com/office/drawing/2014/chart" uri="{C3380CC4-5D6E-409C-BE32-E72D297353CC}">
                <c16:uniqueId val="{0000001F-399C-4536-ABBA-F915EE76A9A0}"/>
              </c:ext>
            </c:extLst>
          </c:dPt>
          <c:dPt>
            <c:idx val="16"/>
            <c:bubble3D val="0"/>
            <c:spPr>
              <a:solidFill>
                <a:srgbClr val="B7DEE8"/>
              </a:solidFill>
            </c:spPr>
            <c:extLst>
              <c:ext xmlns:c16="http://schemas.microsoft.com/office/drawing/2014/chart" uri="{C3380CC4-5D6E-409C-BE32-E72D297353CC}">
                <c16:uniqueId val="{00000021-399C-4536-ABBA-F915EE76A9A0}"/>
              </c:ext>
            </c:extLst>
          </c:dPt>
          <c:dPt>
            <c:idx val="17"/>
            <c:bubble3D val="0"/>
            <c:spPr>
              <a:solidFill>
                <a:srgbClr val="FCD5B5"/>
              </a:solidFill>
            </c:spPr>
            <c:extLst>
              <c:ext xmlns:c16="http://schemas.microsoft.com/office/drawing/2014/chart" uri="{C3380CC4-5D6E-409C-BE32-E72D297353CC}">
                <c16:uniqueId val="{00000023-399C-4536-ABBA-F915EE76A9A0}"/>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val>
            <c:numRef>
              <c:f>'Summary of Staff Resourcing'!$D$78:$D$95</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24-399C-4536-ABBA-F915EE76A9A0}"/>
            </c:ext>
          </c:extLst>
        </c:ser>
        <c:dLbls>
          <c:showLegendKey val="0"/>
          <c:showVal val="0"/>
          <c:showCatName val="0"/>
          <c:showSerName val="0"/>
          <c:showPercent val="0"/>
          <c:showBubbleSize val="0"/>
          <c:showLeaderLines val="1"/>
        </c:dLbls>
        <c:firstSliceAng val="0"/>
      </c:pieChart>
    </c:plotArea>
    <c:legend>
      <c:legendPos val="r"/>
      <c:overlay val="0"/>
      <c:txPr>
        <a:bodyPr/>
        <a:lstStyle/>
        <a:p>
          <a:pPr lvl="0" rt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GB" b="1" i="0">
                <a:solidFill>
                  <a:srgbClr val="757575"/>
                </a:solidFill>
                <a:latin typeface="+mn-lt"/>
              </a:rPr>
              <a:t>ORGANISATION
£</a:t>
            </a:r>
          </a:p>
        </c:rich>
      </c:tx>
      <c:overlay val="0"/>
    </c:title>
    <c:autoTitleDeleted val="0"/>
    <c:plotArea>
      <c:layout/>
      <c:barChart>
        <c:barDir val="col"/>
        <c:grouping val="clustered"/>
        <c:varyColors val="1"/>
        <c:ser>
          <c:idx val="0"/>
          <c:order val="0"/>
          <c:tx>
            <c:strRef>
              <c:f>'Summary of Organisation Costs'!$I$11</c:f>
              <c:strCache>
                <c:ptCount val="1"/>
                <c:pt idx="0">
                  <c:v>Total
£</c:v>
                </c:pt>
              </c:strCache>
            </c:strRef>
          </c:tx>
          <c:invertIfNegative val="1"/>
          <c:cat>
            <c:multiLvlStrRef>
              <c:f>'Summary of Organisation Costs'!$I$12:$I$21</c:f>
            </c:multiLvlStrRef>
          </c:cat>
          <c:val>
            <c:numRef>
              <c:f>'Summary of Organisation Costs'!$I$12:$I$21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50-4DC0-AE69-179F15E719B3}"/>
            </c:ext>
          </c:extLst>
        </c:ser>
        <c:dLbls>
          <c:showLegendKey val="0"/>
          <c:showVal val="0"/>
          <c:showCatName val="0"/>
          <c:showSerName val="0"/>
          <c:showPercent val="0"/>
          <c:showBubbleSize val="0"/>
        </c:dLbls>
        <c:gapWidth val="150"/>
        <c:axId val="1493294500"/>
        <c:axId val="512767771"/>
      </c:barChart>
      <c:catAx>
        <c:axId val="149329450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out"/>
        <c:minorTickMark val="none"/>
        <c:tickLblPos val="nextTo"/>
        <c:txPr>
          <a:bodyPr rot="1080000"/>
          <a:lstStyle/>
          <a:p>
            <a:pPr lvl="0">
              <a:defRPr b="1" i="0">
                <a:solidFill>
                  <a:srgbClr val="000000"/>
                </a:solidFill>
                <a:latin typeface="+mn-lt"/>
              </a:defRPr>
            </a:pPr>
            <a:endParaRPr lang="en-US"/>
          </a:p>
        </c:txPr>
        <c:crossAx val="512767771"/>
        <c:crosses val="autoZero"/>
        <c:auto val="1"/>
        <c:lblAlgn val="ctr"/>
        <c:lblOffset val="100"/>
        <c:noMultiLvlLbl val="1"/>
      </c:catAx>
      <c:valAx>
        <c:axId val="512767771"/>
        <c:scaling>
          <c:orientation val="minMax"/>
        </c:scaling>
        <c:delete val="0"/>
        <c:axPos val="l"/>
        <c:numFmt formatCode="&quot;£&quot;#,##0" sourceLinked="1"/>
        <c:majorTickMark val="cross"/>
        <c:minorTickMark val="cross"/>
        <c:tickLblPos val="nextTo"/>
        <c:spPr>
          <a:ln>
            <a:noFill/>
          </a:ln>
        </c:spPr>
        <c:crossAx val="1493294500"/>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GB" b="1" i="0">
                <a:solidFill>
                  <a:srgbClr val="757575"/>
                </a:solidFill>
                <a:latin typeface="+mn-lt"/>
              </a:rPr>
              <a:t>ORG TYPE
£</a:t>
            </a:r>
          </a:p>
        </c:rich>
      </c:tx>
      <c:overlay val="0"/>
    </c:title>
    <c:autoTitleDeleted val="0"/>
    <c:plotArea>
      <c:layout/>
      <c:barChart>
        <c:barDir val="col"/>
        <c:grouping val="clustered"/>
        <c:varyColors val="1"/>
        <c:ser>
          <c:idx val="0"/>
          <c:order val="0"/>
          <c:tx>
            <c:v>Total
£</c:v>
          </c:tx>
          <c:spPr>
            <a:solidFill>
              <a:srgbClr val="4F81BD"/>
            </a:solidFill>
            <a:ln cmpd="sng">
              <a:solidFill>
                <a:srgbClr val="000000"/>
              </a:solidFill>
            </a:ln>
          </c:spPr>
          <c:invertIfNegative val="1"/>
          <c:cat>
            <c:strRef>
              <c:f>'Summary of Organisation Costs'!$C$40:$C$44</c:f>
              <c:strCache>
                <c:ptCount val="5"/>
                <c:pt idx="0">
                  <c:v>NHS (UK)</c:v>
                </c:pt>
                <c:pt idx="1">
                  <c:v>HEI (UK)</c:v>
                </c:pt>
                <c:pt idx="2">
                  <c:v>Local Authority (UK)</c:v>
                </c:pt>
                <c:pt idx="3">
                  <c:v>Charity (UK)</c:v>
                </c:pt>
                <c:pt idx="4">
                  <c:v>Commercial (UK)</c:v>
                </c:pt>
              </c:strCache>
            </c:strRef>
          </c:cat>
          <c:val>
            <c:numRef>
              <c:f>'Summary of Organisation Costs'!$I$40:$I$44</c:f>
              <c:numCache>
                <c:formatCode>"£"#,##0</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6AF-42B5-94C4-66B5CF520E00}"/>
            </c:ext>
          </c:extLst>
        </c:ser>
        <c:dLbls>
          <c:showLegendKey val="0"/>
          <c:showVal val="0"/>
          <c:showCatName val="0"/>
          <c:showSerName val="0"/>
          <c:showPercent val="0"/>
          <c:showBubbleSize val="0"/>
        </c:dLbls>
        <c:gapWidth val="150"/>
        <c:axId val="1146484683"/>
        <c:axId val="1773780999"/>
      </c:barChart>
      <c:catAx>
        <c:axId val="1146484683"/>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0"/>
        <c:majorTickMark val="out"/>
        <c:minorTickMark val="none"/>
        <c:tickLblPos val="nextTo"/>
        <c:txPr>
          <a:bodyPr/>
          <a:lstStyle/>
          <a:p>
            <a:pPr lvl="0">
              <a:defRPr b="0" i="0">
                <a:solidFill>
                  <a:srgbClr val="000000"/>
                </a:solidFill>
                <a:latin typeface="+mn-lt"/>
              </a:defRPr>
            </a:pPr>
            <a:endParaRPr lang="en-US"/>
          </a:p>
        </c:txPr>
        <c:crossAx val="1773780999"/>
        <c:crosses val="autoZero"/>
        <c:auto val="1"/>
        <c:lblAlgn val="ctr"/>
        <c:lblOffset val="100"/>
        <c:noMultiLvlLbl val="1"/>
      </c:catAx>
      <c:valAx>
        <c:axId val="177378099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quot;£&quot;#,##0" sourceLinked="1"/>
        <c:majorTickMark val="out"/>
        <c:minorTickMark val="none"/>
        <c:tickLblPos val="nextTo"/>
        <c:spPr>
          <a:ln/>
        </c:spPr>
        <c:txPr>
          <a:bodyPr/>
          <a:lstStyle/>
          <a:p>
            <a:pPr lvl="0">
              <a:defRPr b="0" i="0">
                <a:solidFill>
                  <a:srgbClr val="000000"/>
                </a:solidFill>
                <a:latin typeface="+mn-lt"/>
              </a:defRPr>
            </a:pPr>
            <a:endParaRPr lang="en-US"/>
          </a:p>
        </c:txPr>
        <c:crossAx val="1146484683"/>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10</xdr:col>
      <xdr:colOff>57150</xdr:colOff>
      <xdr:row>1</xdr:row>
      <xdr:rowOff>9525</xdr:rowOff>
    </xdr:from>
    <xdr:ext cx="8067675" cy="5886450"/>
    <xdr:graphicFrame macro="">
      <xdr:nvGraphicFramePr>
        <xdr:cNvPr id="1958703432" name="Chart 1" descr="Chart showing summary of total costs in £">
          <a:extLst>
            <a:ext uri="{FF2B5EF4-FFF2-40B4-BE49-F238E27FC236}">
              <a16:creationId xmlns:a16="http://schemas.microsoft.com/office/drawing/2014/main" id="{00000000-0008-0000-0100-00004871BF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57150</xdr:colOff>
      <xdr:row>23</xdr:row>
      <xdr:rowOff>104775</xdr:rowOff>
    </xdr:from>
    <xdr:ext cx="8086725" cy="6038850"/>
    <xdr:graphicFrame macro="">
      <xdr:nvGraphicFramePr>
        <xdr:cNvPr id="612257321" name="Chart 2" descr="Chart showing total costs per year in %">
          <a:extLst>
            <a:ext uri="{FF2B5EF4-FFF2-40B4-BE49-F238E27FC236}">
              <a16:creationId xmlns:a16="http://schemas.microsoft.com/office/drawing/2014/main" id="{00000000-0008-0000-0100-0000294E7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85725</xdr:colOff>
      <xdr:row>10</xdr:row>
      <xdr:rowOff>9525</xdr:rowOff>
    </xdr:from>
    <xdr:ext cx="7896225" cy="4133850"/>
    <xdr:graphicFrame macro="">
      <xdr:nvGraphicFramePr>
        <xdr:cNvPr id="1240134651" name="Chart 3" descr="Chart showing breakdown of direct costs">
          <a:extLst>
            <a:ext uri="{FF2B5EF4-FFF2-40B4-BE49-F238E27FC236}">
              <a16:creationId xmlns:a16="http://schemas.microsoft.com/office/drawing/2014/main" id="{00000000-0008-0000-0200-0000FBF3EA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57150</xdr:colOff>
      <xdr:row>22</xdr:row>
      <xdr:rowOff>66675</xdr:rowOff>
    </xdr:from>
    <xdr:ext cx="8086725" cy="4362450"/>
    <xdr:graphicFrame macro="">
      <xdr:nvGraphicFramePr>
        <xdr:cNvPr id="1663406403" name="Chart 4" descr="Chart showing proportional distribution of direct research costs">
          <a:extLst>
            <a:ext uri="{FF2B5EF4-FFF2-40B4-BE49-F238E27FC236}">
              <a16:creationId xmlns:a16="http://schemas.microsoft.com/office/drawing/2014/main" id="{00000000-0008-0000-0200-0000439125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200025</xdr:colOff>
      <xdr:row>9</xdr:row>
      <xdr:rowOff>85725</xdr:rowOff>
    </xdr:from>
    <xdr:ext cx="6353175" cy="5657850"/>
    <xdr:graphicFrame macro="">
      <xdr:nvGraphicFramePr>
        <xdr:cNvPr id="545803351" name="Chart 5" descr="Chart showing summary of staff costs">
          <a:extLst>
            <a:ext uri="{FF2B5EF4-FFF2-40B4-BE49-F238E27FC236}">
              <a16:creationId xmlns:a16="http://schemas.microsoft.com/office/drawing/2014/main" id="{00000000-0008-0000-0300-0000574C88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133350</xdr:colOff>
      <xdr:row>53</xdr:row>
      <xdr:rowOff>85725</xdr:rowOff>
    </xdr:from>
    <xdr:ext cx="6657975" cy="5800725"/>
    <xdr:graphicFrame macro="">
      <xdr:nvGraphicFramePr>
        <xdr:cNvPr id="585661992" name="Chart 6" descr="Chart showing staff costs by weight FTE (%)">
          <a:extLst>
            <a:ext uri="{FF2B5EF4-FFF2-40B4-BE49-F238E27FC236}">
              <a16:creationId xmlns:a16="http://schemas.microsoft.com/office/drawing/2014/main" id="{00000000-0008-0000-0300-0000287EE8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19</xdr:col>
      <xdr:colOff>219075</xdr:colOff>
      <xdr:row>75</xdr:row>
      <xdr:rowOff>180975</xdr:rowOff>
    </xdr:from>
    <xdr:ext cx="6772275" cy="5943600"/>
    <xdr:graphicFrame macro="">
      <xdr:nvGraphicFramePr>
        <xdr:cNvPr id="1245391868" name="Chart 7" descr="Chart showing staff FTE allocation as %">
          <a:extLst>
            <a:ext uri="{FF2B5EF4-FFF2-40B4-BE49-F238E27FC236}">
              <a16:creationId xmlns:a16="http://schemas.microsoft.com/office/drawing/2014/main" id="{00000000-0008-0000-0300-0000FC2B3B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19</xdr:col>
      <xdr:colOff>104775</xdr:colOff>
      <xdr:row>9</xdr:row>
      <xdr:rowOff>66675</xdr:rowOff>
    </xdr:from>
    <xdr:ext cx="6124575" cy="4619625"/>
    <xdr:graphicFrame macro="">
      <xdr:nvGraphicFramePr>
        <xdr:cNvPr id="473243187" name="Chart 8" descr="Chart showing summary of organisation costs">
          <a:extLst>
            <a:ext uri="{FF2B5EF4-FFF2-40B4-BE49-F238E27FC236}">
              <a16:creationId xmlns:a16="http://schemas.microsoft.com/office/drawing/2014/main" id="{00000000-0008-0000-0400-0000331E35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19050</xdr:colOff>
      <xdr:row>37</xdr:row>
      <xdr:rowOff>76200</xdr:rowOff>
    </xdr:from>
    <xdr:ext cx="6257925" cy="2743200"/>
    <xdr:graphicFrame macro="">
      <xdr:nvGraphicFramePr>
        <xdr:cNvPr id="458350659" name="Chart 9" descr="Chart showing organisation costs by organisation type">
          <a:extLst>
            <a:ext uri="{FF2B5EF4-FFF2-40B4-BE49-F238E27FC236}">
              <a16:creationId xmlns:a16="http://schemas.microsoft.com/office/drawing/2014/main" id="{00000000-0008-0000-0400-000043E051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19</xdr:col>
      <xdr:colOff>19050</xdr:colOff>
      <xdr:row>46</xdr:row>
      <xdr:rowOff>85725</xdr:rowOff>
    </xdr:from>
    <xdr:ext cx="6296025" cy="3562350"/>
    <xdr:graphicFrame macro="">
      <xdr:nvGraphicFramePr>
        <xdr:cNvPr id="215735705" name="Chart 10" descr="Chart showing organisation costs by type of organisation as %">
          <a:extLst>
            <a:ext uri="{FF2B5EF4-FFF2-40B4-BE49-F238E27FC236}">
              <a16:creationId xmlns:a16="http://schemas.microsoft.com/office/drawing/2014/main" id="{00000000-0008-0000-0400-000099DDDB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000"/>
  <sheetViews>
    <sheetView workbookViewId="0"/>
  </sheetViews>
  <sheetFormatPr defaultColWidth="14.42578125" defaultRowHeight="15" customHeight="1"/>
  <cols>
    <col min="1" max="1" width="31.5703125" customWidth="1"/>
    <col min="2" max="4" width="10.140625" customWidth="1"/>
    <col min="5" max="7" width="11.140625" customWidth="1"/>
    <col min="8" max="26" width="8.7109375" customWidth="1"/>
  </cols>
  <sheetData>
    <row r="1" spans="1:7">
      <c r="A1" s="1" t="s">
        <v>0</v>
      </c>
      <c r="B1" s="2">
        <v>1</v>
      </c>
      <c r="C1" s="2">
        <v>2</v>
      </c>
      <c r="D1" s="2">
        <v>3</v>
      </c>
      <c r="E1" s="2">
        <v>4</v>
      </c>
      <c r="F1" s="2">
        <v>5</v>
      </c>
    </row>
    <row r="2" spans="1:7">
      <c r="A2" s="2" t="s">
        <v>1</v>
      </c>
      <c r="B2" s="3">
        <f>'2. Annual Costs of Staff Posts'!L63</f>
        <v>0</v>
      </c>
      <c r="C2" s="3">
        <f>'2. Annual Costs of Staff Posts'!Q63</f>
        <v>0</v>
      </c>
      <c r="D2" s="3">
        <f>'2. Annual Costs of Staff Posts'!V63</f>
        <v>0</v>
      </c>
      <c r="E2" s="3">
        <f>'2. Annual Costs of Staff Posts'!AA63</f>
        <v>0</v>
      </c>
      <c r="F2" s="3">
        <f>'2. Annual Costs of Staff Posts'!AF63</f>
        <v>0</v>
      </c>
      <c r="G2" s="3">
        <f t="shared" ref="G2:G3" si="0">SUM(B2:F2)</f>
        <v>0</v>
      </c>
    </row>
    <row r="3" spans="1:7">
      <c r="A3" s="2" t="s">
        <v>2</v>
      </c>
      <c r="B3" s="3">
        <f>'3.Travel,Subsistence&amp;Conference'!I32</f>
        <v>0</v>
      </c>
      <c r="C3" s="3">
        <f>'3.Travel,Subsistence&amp;Conference'!K32</f>
        <v>0</v>
      </c>
      <c r="D3" s="3">
        <f>'3.Travel,Subsistence&amp;Conference'!M32</f>
        <v>0</v>
      </c>
      <c r="E3" s="3">
        <f>'3.Travel,Subsistence&amp;Conference'!O32</f>
        <v>0</v>
      </c>
      <c r="F3" s="3">
        <f>'3.Travel,Subsistence&amp;Conference'!Q32</f>
        <v>0</v>
      </c>
      <c r="G3" s="3">
        <f t="shared" si="0"/>
        <v>0</v>
      </c>
    </row>
    <row r="4" spans="1:7">
      <c r="A4" s="2" t="s">
        <v>3</v>
      </c>
      <c r="B4" s="3"/>
      <c r="C4" s="3"/>
      <c r="D4" s="3"/>
      <c r="E4" s="3"/>
      <c r="F4" s="3"/>
      <c r="G4" s="3">
        <f>'4. Equipment'!R32</f>
        <v>0</v>
      </c>
    </row>
    <row r="5" spans="1:7">
      <c r="A5" s="2" t="s">
        <v>4</v>
      </c>
      <c r="B5" s="3"/>
      <c r="C5" s="3"/>
      <c r="D5" s="3"/>
      <c r="E5" s="3"/>
      <c r="F5" s="3"/>
      <c r="G5" s="3">
        <f>'5. Consumables'!R32</f>
        <v>0</v>
      </c>
    </row>
    <row r="6" spans="1:7">
      <c r="A6" s="2" t="s">
        <v>5</v>
      </c>
      <c r="B6" s="3"/>
      <c r="C6" s="3"/>
      <c r="D6" s="3"/>
      <c r="E6" s="3"/>
      <c r="F6" s="3"/>
      <c r="G6" s="3">
        <f>'6. PPIEP'!R32</f>
        <v>0</v>
      </c>
    </row>
    <row r="7" spans="1:7">
      <c r="A7" s="2" t="s">
        <v>6</v>
      </c>
      <c r="B7" s="3"/>
      <c r="C7" s="3"/>
      <c r="D7" s="3"/>
      <c r="E7" s="3"/>
      <c r="F7" s="3"/>
      <c r="G7" s="3">
        <f>'7. Dissemination'!R32</f>
        <v>0</v>
      </c>
    </row>
    <row r="8" spans="1:7">
      <c r="A8" s="2" t="s">
        <v>7</v>
      </c>
      <c r="B8" s="3"/>
      <c r="C8" s="3"/>
      <c r="D8" s="3"/>
      <c r="E8" s="3"/>
      <c r="F8" s="3"/>
      <c r="G8" s="3">
        <f>'8. Other Direct Costs '!R32</f>
        <v>0</v>
      </c>
    </row>
    <row r="9" spans="1:7">
      <c r="A9" s="2" t="s">
        <v>8</v>
      </c>
      <c r="B9" s="3"/>
      <c r="C9" s="3"/>
      <c r="D9" s="3"/>
      <c r="E9" s="3"/>
      <c r="F9" s="3"/>
      <c r="G9" s="3">
        <f>'9. INDIRECT COSTS'!AB27</f>
        <v>0</v>
      </c>
    </row>
    <row r="10" spans="1:7">
      <c r="G10" s="4">
        <f>SUM(G2:G9)</f>
        <v>0</v>
      </c>
    </row>
    <row r="13" spans="1:7">
      <c r="A13" s="2" t="s">
        <v>9</v>
      </c>
    </row>
    <row r="15" spans="1:7">
      <c r="A15" s="1" t="s">
        <v>1</v>
      </c>
      <c r="G15" s="3">
        <f>'Summary of Direct-Indirect Cost'!I13</f>
        <v>0</v>
      </c>
    </row>
    <row r="16" spans="1:7">
      <c r="A16" s="1" t="s">
        <v>2</v>
      </c>
      <c r="G16" s="3">
        <f>'Summary of Direct-Indirect Cost'!I14</f>
        <v>0</v>
      </c>
    </row>
    <row r="17" spans="1:8">
      <c r="A17" s="1" t="s">
        <v>3</v>
      </c>
      <c r="G17" s="3">
        <f>'Summary of Direct-Indirect Cost'!I15</f>
        <v>0</v>
      </c>
    </row>
    <row r="18" spans="1:8">
      <c r="A18" s="1" t="s">
        <v>4</v>
      </c>
      <c r="G18" s="3">
        <f>'Summary of Direct-Indirect Cost'!I16</f>
        <v>0</v>
      </c>
    </row>
    <row r="19" spans="1:8">
      <c r="A19" s="1" t="s">
        <v>5</v>
      </c>
      <c r="G19" s="3">
        <f>'Summary of Direct-Indirect Cost'!I17</f>
        <v>0</v>
      </c>
    </row>
    <row r="20" spans="1:8">
      <c r="A20" s="1" t="s">
        <v>6</v>
      </c>
      <c r="G20" s="3">
        <f>'Summary of Direct-Indirect Cost'!I18</f>
        <v>0</v>
      </c>
    </row>
    <row r="21" spans="1:8" ht="15.75" customHeight="1">
      <c r="A21" s="1" t="s">
        <v>7</v>
      </c>
      <c r="G21" s="3">
        <f>'Summary of Direct-Indirect Cost'!I19</f>
        <v>0</v>
      </c>
    </row>
    <row r="22" spans="1:8" ht="15.75" customHeight="1">
      <c r="A22" s="1" t="s">
        <v>8</v>
      </c>
      <c r="G22" s="3">
        <f>'Summary of Direct-Indirect Cost'!I20</f>
        <v>0</v>
      </c>
    </row>
    <row r="23" spans="1:8" ht="15.75" customHeight="1">
      <c r="G23" s="4">
        <f>SUM(G15:G22)</f>
        <v>0</v>
      </c>
    </row>
    <row r="24" spans="1:8" ht="15.75" customHeight="1"/>
    <row r="25" spans="1:8" ht="15.75" customHeight="1">
      <c r="A25" s="2" t="s">
        <v>10</v>
      </c>
      <c r="G25" s="5">
        <f ca="1">'Summary of Staff Resourcing'!$I$30</f>
        <v>0</v>
      </c>
      <c r="H25" s="3">
        <f ca="1">G25-G2</f>
        <v>0</v>
      </c>
    </row>
    <row r="26" spans="1:8" ht="15.75" customHeight="1"/>
    <row r="27" spans="1:8" ht="15.75" customHeight="1">
      <c r="A27" s="2" t="s">
        <v>11</v>
      </c>
    </row>
    <row r="28" spans="1:8" ht="15.75" customHeight="1">
      <c r="A28" s="2" t="s">
        <v>12</v>
      </c>
      <c r="G28" s="2">
        <f>SUMIF('Summary of Organisation Cos (2'!$C$18:$C$89,'Quality Checker'!$A28,'Summary of Organisation Cos (2'!$I$18:$I$89)+SUMIF('Summary of Organisation Cos (2'!$K$18:$K$89,'Quality Checker'!$A28,'Summary of Organisation Cos (2'!$Q$18:$Q$90)</f>
        <v>0</v>
      </c>
      <c r="H28" s="3">
        <f t="shared" ref="H28:H35" si="1">G28-G2</f>
        <v>0</v>
      </c>
    </row>
    <row r="29" spans="1:8" ht="15.75" customHeight="1">
      <c r="A29" s="2" t="s">
        <v>13</v>
      </c>
      <c r="G29" s="1">
        <f>SUMIF('Summary of Organisation Cos (2'!$C$18:$C$89,'Quality Checker'!$A29,'Summary of Organisation Cos (2'!$I$18:$I$89)+SUMIF('Summary of Organisation Cos (2'!$K$18:$K$89,'Quality Checker'!$A29,'Summary of Organisation Cos (2'!$Q$18:$Q$90)</f>
        <v>0</v>
      </c>
      <c r="H29" s="3">
        <f t="shared" si="1"/>
        <v>0</v>
      </c>
    </row>
    <row r="30" spans="1:8" ht="15.75" customHeight="1">
      <c r="A30" s="2" t="s">
        <v>14</v>
      </c>
      <c r="G30" s="1">
        <f>SUMIF('Summary of Organisation Cos (2'!$C$18:$C$89,'Quality Checker'!$A30,'Summary of Organisation Cos (2'!$I$18:$I$89)+SUMIF('Summary of Organisation Cos (2'!$K$18:$K$89,'Quality Checker'!$A30,'Summary of Organisation Cos (2'!$Q$18:$Q$90)</f>
        <v>0</v>
      </c>
      <c r="H30" s="3">
        <f t="shared" si="1"/>
        <v>0</v>
      </c>
    </row>
    <row r="31" spans="1:8" ht="15.75" customHeight="1">
      <c r="A31" s="2" t="s">
        <v>15</v>
      </c>
      <c r="G31" s="1">
        <f>SUMIF('Summary of Organisation Cos (2'!$C$18:$C$89,'Quality Checker'!$A31,'Summary of Organisation Cos (2'!$I$18:$I$89)+SUMIF('Summary of Organisation Cos (2'!$K$18:$K$89,'Quality Checker'!$A31,'Summary of Organisation Cos (2'!$Q$18:$Q$90)</f>
        <v>0</v>
      </c>
      <c r="H31" s="3">
        <f t="shared" si="1"/>
        <v>0</v>
      </c>
    </row>
    <row r="32" spans="1:8" ht="15.75" customHeight="1">
      <c r="A32" s="2" t="s">
        <v>16</v>
      </c>
      <c r="G32" s="1">
        <f>SUMIF('Summary of Organisation Cos (2'!$C$18:$C$89,'Quality Checker'!$A32,'Summary of Organisation Cos (2'!$I$18:$I$89)+SUMIF('Summary of Organisation Cos (2'!$K$18:$K$89,'Quality Checker'!$A32,'Summary of Organisation Cos (2'!$Q$18:$Q$90)</f>
        <v>0</v>
      </c>
      <c r="H32" s="3">
        <f t="shared" si="1"/>
        <v>0</v>
      </c>
    </row>
    <row r="33" spans="1:8" ht="15.75" customHeight="1">
      <c r="A33" s="2" t="s">
        <v>17</v>
      </c>
      <c r="G33" s="1">
        <f>SUMIF('Summary of Organisation Cos (2'!$C$18:$C$89,'Quality Checker'!$A33,'Summary of Organisation Cos (2'!$I$18:$I$89)+SUMIF('Summary of Organisation Cos (2'!$K$18:$K$89,'Quality Checker'!$A33,'Summary of Organisation Cos (2'!$Q$18:$Q$90)</f>
        <v>0</v>
      </c>
      <c r="H33" s="3">
        <f t="shared" si="1"/>
        <v>0</v>
      </c>
    </row>
    <row r="34" spans="1:8" ht="15.75" customHeight="1">
      <c r="A34" s="2" t="s">
        <v>18</v>
      </c>
      <c r="G34" s="1">
        <f>SUMIF('Summary of Organisation Cos (2'!$C$18:$C$89,'Quality Checker'!$A34,'Summary of Organisation Cos (2'!$I$18:$I$89)+SUMIF('Summary of Organisation Cos (2'!$K$18:$K$89,'Quality Checker'!$A34,'Summary of Organisation Cos (2'!$Q$18:$Q$90)</f>
        <v>0</v>
      </c>
      <c r="H34" s="3">
        <f t="shared" si="1"/>
        <v>0</v>
      </c>
    </row>
    <row r="35" spans="1:8" ht="15.75" customHeight="1">
      <c r="A35" s="2" t="s">
        <v>19</v>
      </c>
      <c r="G35" s="1">
        <f>SUMIF('Summary of Organisation Cos (2'!$C$18:$C$89,'Quality Checker'!$A35,'Summary of Organisation Cos (2'!$I$18:$I$89)+SUMIF('Summary of Organisation Cos (2'!$K$18:$K$89,'Quality Checker'!$A35,'Summary of Organisation Cos (2'!$Q$18:$Q$90)</f>
        <v>0</v>
      </c>
      <c r="H35" s="3">
        <f t="shared" si="1"/>
        <v>0</v>
      </c>
    </row>
    <row r="36" spans="1:8" ht="15.75" customHeight="1">
      <c r="G36" s="6">
        <f>SUM(G28:G35)</f>
        <v>0</v>
      </c>
    </row>
    <row r="37" spans="1:8" ht="15.75" customHeight="1"/>
    <row r="38" spans="1:8" ht="15.75" customHeight="1"/>
    <row r="39" spans="1:8" ht="15.75" customHeight="1"/>
    <row r="40" spans="1:8" ht="15.75" customHeight="1"/>
    <row r="41" spans="1:8" ht="15.75" customHeight="1"/>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G1000"/>
  <sheetViews>
    <sheetView showGridLines="0" workbookViewId="0">
      <selection activeCell="C3" sqref="C3:L3"/>
    </sheetView>
  </sheetViews>
  <sheetFormatPr defaultColWidth="14.42578125" defaultRowHeight="15" customHeight="1"/>
  <cols>
    <col min="1" max="2" width="1.42578125" customWidth="1"/>
    <col min="3" max="3" width="30.7109375" customWidth="1"/>
    <col min="4" max="6" width="20.7109375" customWidth="1"/>
    <col min="7" max="19" width="11.7109375" customWidth="1"/>
    <col min="20" max="21" width="1.7109375" customWidth="1"/>
    <col min="22" max="23" width="8" hidden="1" customWidth="1"/>
    <col min="24" max="26" width="7" hidden="1" customWidth="1"/>
    <col min="27" max="33" width="12.5703125" hidden="1" customWidth="1"/>
  </cols>
  <sheetData>
    <row r="1" spans="1:33" ht="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row>
    <row r="2" spans="1:33" ht="7.5" customHeight="1">
      <c r="A2" s="1"/>
      <c r="B2" s="7"/>
      <c r="C2" s="7"/>
      <c r="D2" s="7"/>
      <c r="E2" s="7"/>
      <c r="F2" s="7"/>
      <c r="G2" s="7"/>
      <c r="H2" s="7"/>
      <c r="I2" s="7"/>
      <c r="J2" s="7"/>
      <c r="K2" s="7"/>
      <c r="L2" s="7"/>
      <c r="M2" s="7"/>
      <c r="N2" s="7"/>
      <c r="O2" s="7"/>
      <c r="P2" s="7"/>
      <c r="Q2" s="7"/>
      <c r="R2" s="7"/>
      <c r="S2" s="7"/>
      <c r="T2" s="7"/>
      <c r="U2" s="1"/>
      <c r="V2" s="1"/>
      <c r="W2" s="1"/>
      <c r="X2" s="1"/>
      <c r="Y2" s="1"/>
      <c r="Z2" s="1"/>
      <c r="AA2" s="1"/>
      <c r="AB2" s="1"/>
      <c r="AC2" s="1"/>
      <c r="AD2" s="1"/>
      <c r="AE2" s="1"/>
      <c r="AF2" s="1"/>
      <c r="AG2" s="1"/>
    </row>
    <row r="3" spans="1:33" ht="15.75">
      <c r="A3" s="1"/>
      <c r="B3" s="7"/>
      <c r="C3" s="483" t="s">
        <v>187</v>
      </c>
      <c r="D3" s="484"/>
      <c r="E3" s="484"/>
      <c r="F3" s="484"/>
      <c r="G3" s="484"/>
      <c r="H3" s="484"/>
      <c r="I3" s="484"/>
      <c r="J3" s="484"/>
      <c r="K3" s="484"/>
      <c r="L3" s="484"/>
      <c r="M3" s="7"/>
      <c r="N3" s="7"/>
      <c r="O3" s="7"/>
      <c r="P3" s="7"/>
      <c r="Q3" s="7"/>
      <c r="R3" s="7"/>
      <c r="S3" s="7"/>
      <c r="T3" s="7"/>
      <c r="U3" s="1"/>
      <c r="V3" s="1"/>
      <c r="W3" s="1"/>
      <c r="X3" s="1"/>
      <c r="Y3" s="1"/>
      <c r="Z3" s="1"/>
      <c r="AA3" s="1"/>
      <c r="AB3" s="1"/>
      <c r="AC3" s="1"/>
      <c r="AD3" s="1"/>
      <c r="AE3" s="1"/>
      <c r="AF3" s="1"/>
      <c r="AG3" s="1"/>
    </row>
    <row r="4" spans="1:33" ht="7.5" customHeight="1">
      <c r="A4" s="1"/>
      <c r="B4" s="7"/>
      <c r="C4" s="7"/>
      <c r="D4" s="7"/>
      <c r="E4" s="7"/>
      <c r="F4" s="7"/>
      <c r="G4" s="7"/>
      <c r="H4" s="7"/>
      <c r="I4" s="7"/>
      <c r="J4" s="7"/>
      <c r="K4" s="7"/>
      <c r="L4" s="7"/>
      <c r="M4" s="7"/>
      <c r="N4" s="7"/>
      <c r="O4" s="7"/>
      <c r="P4" s="7"/>
      <c r="Q4" s="7"/>
      <c r="R4" s="7"/>
      <c r="S4" s="7"/>
      <c r="T4" s="7"/>
      <c r="U4" s="1"/>
      <c r="V4" s="1"/>
      <c r="W4" s="1"/>
      <c r="X4" s="1"/>
      <c r="Y4" s="1"/>
      <c r="Z4" s="1"/>
      <c r="AA4" s="1"/>
      <c r="AB4" s="1"/>
      <c r="AC4" s="1"/>
      <c r="AD4" s="1"/>
      <c r="AE4" s="1"/>
      <c r="AF4" s="1"/>
      <c r="AG4" s="1"/>
    </row>
    <row r="5" spans="1:33">
      <c r="A5" s="1"/>
      <c r="B5" s="7"/>
      <c r="C5" s="10" t="s">
        <v>21</v>
      </c>
      <c r="D5" s="125" t="str">
        <f>IF('START - AWARD DETAILS'!D13="","",'START - AWARD DETAILS'!D13)</f>
        <v/>
      </c>
      <c r="E5" s="131"/>
      <c r="F5" s="131"/>
      <c r="G5" s="131"/>
      <c r="H5" s="131"/>
      <c r="I5" s="131"/>
      <c r="J5" s="131"/>
      <c r="K5" s="131"/>
      <c r="L5" s="132"/>
      <c r="M5" s="7"/>
      <c r="N5" s="7"/>
      <c r="O5" s="7"/>
      <c r="P5" s="7"/>
      <c r="Q5" s="7"/>
      <c r="R5" s="7"/>
      <c r="S5" s="7"/>
      <c r="T5" s="7"/>
      <c r="U5" s="1"/>
      <c r="V5" s="1"/>
      <c r="W5" s="1"/>
      <c r="X5" s="1"/>
      <c r="Y5" s="1"/>
      <c r="Z5" s="1"/>
      <c r="AA5" s="1"/>
      <c r="AB5" s="1"/>
      <c r="AC5" s="1"/>
      <c r="AD5" s="1"/>
      <c r="AE5" s="1"/>
      <c r="AF5" s="1"/>
      <c r="AG5" s="1"/>
    </row>
    <row r="6" spans="1:33" ht="7.5" customHeight="1">
      <c r="A6" s="1"/>
      <c r="B6" s="7"/>
      <c r="C6" s="7"/>
      <c r="D6" s="7"/>
      <c r="E6" s="7"/>
      <c r="F6" s="7"/>
      <c r="G6" s="7"/>
      <c r="H6" s="7"/>
      <c r="I6" s="7"/>
      <c r="J6" s="7"/>
      <c r="K6" s="7"/>
      <c r="L6" s="7"/>
      <c r="M6" s="7"/>
      <c r="N6" s="7"/>
      <c r="O6" s="7"/>
      <c r="P6" s="7"/>
      <c r="Q6" s="7"/>
      <c r="R6" s="7"/>
      <c r="S6" s="7"/>
      <c r="T6" s="7"/>
      <c r="U6" s="1"/>
      <c r="V6" s="1"/>
      <c r="W6" s="1"/>
      <c r="X6" s="1"/>
      <c r="Y6" s="1"/>
      <c r="Z6" s="1"/>
      <c r="AA6" s="1"/>
      <c r="AB6" s="1"/>
      <c r="AC6" s="1"/>
      <c r="AD6" s="1"/>
      <c r="AE6" s="1"/>
      <c r="AF6" s="1"/>
      <c r="AG6" s="1"/>
    </row>
    <row r="7" spans="1:33">
      <c r="A7" s="1"/>
      <c r="B7" s="7"/>
      <c r="C7" s="211" t="s">
        <v>22</v>
      </c>
      <c r="D7" s="129" t="str">
        <f>IF('START - AWARD DETAILS'!D14="","",'START - AWARD DETAILS'!D14)</f>
        <v/>
      </c>
      <c r="E7" s="131"/>
      <c r="F7" s="131"/>
      <c r="G7" s="131"/>
      <c r="H7" s="131"/>
      <c r="I7" s="131"/>
      <c r="J7" s="131"/>
      <c r="K7" s="131"/>
      <c r="L7" s="132"/>
      <c r="M7" s="7"/>
      <c r="N7" s="7"/>
      <c r="O7" s="7"/>
      <c r="P7" s="7"/>
      <c r="Q7" s="7"/>
      <c r="R7" s="7"/>
      <c r="S7" s="7"/>
      <c r="T7" s="7"/>
      <c r="U7" s="1"/>
      <c r="V7" s="1"/>
      <c r="W7" s="1"/>
      <c r="X7" s="1"/>
      <c r="Y7" s="1"/>
      <c r="Z7" s="1"/>
      <c r="AA7" s="1"/>
      <c r="AB7" s="1"/>
      <c r="AC7" s="1"/>
      <c r="AD7" s="1"/>
      <c r="AE7" s="1"/>
      <c r="AF7" s="1"/>
      <c r="AG7" s="1"/>
    </row>
    <row r="8" spans="1:33" ht="7.5" customHeight="1">
      <c r="A8" s="1"/>
      <c r="B8" s="7"/>
      <c r="C8" s="7"/>
      <c r="D8" s="7"/>
      <c r="E8" s="7"/>
      <c r="F8" s="7"/>
      <c r="G8" s="7"/>
      <c r="H8" s="7"/>
      <c r="I8" s="7"/>
      <c r="J8" s="7"/>
      <c r="K8" s="7"/>
      <c r="L8" s="7"/>
      <c r="M8" s="7"/>
      <c r="N8" s="7"/>
      <c r="O8" s="7"/>
      <c r="P8" s="7"/>
      <c r="Q8" s="7"/>
      <c r="R8" s="7"/>
      <c r="S8" s="7"/>
      <c r="T8" s="7"/>
      <c r="U8" s="1"/>
      <c r="V8" s="1"/>
      <c r="W8" s="1"/>
      <c r="X8" s="1"/>
      <c r="Y8" s="1"/>
      <c r="Z8" s="1"/>
      <c r="AA8" s="1"/>
      <c r="AB8" s="1"/>
      <c r="AC8" s="1"/>
      <c r="AD8" s="1"/>
      <c r="AE8" s="1"/>
      <c r="AF8" s="1"/>
      <c r="AG8" s="1"/>
    </row>
    <row r="9" spans="1:33" ht="180" customHeight="1">
      <c r="A9" s="1"/>
      <c r="B9" s="7"/>
      <c r="C9" s="473" t="s">
        <v>188</v>
      </c>
      <c r="D9" s="458"/>
      <c r="E9" s="458"/>
      <c r="F9" s="458"/>
      <c r="G9" s="458"/>
      <c r="H9" s="458"/>
      <c r="I9" s="458"/>
      <c r="J9" s="458"/>
      <c r="K9" s="458"/>
      <c r="L9" s="460"/>
      <c r="M9" s="7"/>
      <c r="N9" s="7"/>
      <c r="O9" s="7"/>
      <c r="P9" s="7"/>
      <c r="Q9" s="7"/>
      <c r="R9" s="7"/>
      <c r="S9" s="7"/>
      <c r="T9" s="7"/>
      <c r="U9" s="1"/>
      <c r="V9" s="1"/>
      <c r="W9" s="1"/>
      <c r="X9" s="1"/>
      <c r="Y9" s="1"/>
      <c r="Z9" s="1"/>
      <c r="AA9" s="1"/>
      <c r="AB9" s="1"/>
      <c r="AC9" s="1"/>
      <c r="AD9" s="1"/>
      <c r="AE9" s="1"/>
      <c r="AF9" s="1"/>
      <c r="AG9" s="1"/>
    </row>
    <row r="10" spans="1:33" ht="7.5" customHeight="1">
      <c r="A10" s="1"/>
      <c r="B10" s="7"/>
      <c r="C10" s="7"/>
      <c r="D10" s="7"/>
      <c r="E10" s="7"/>
      <c r="F10" s="7"/>
      <c r="G10" s="7"/>
      <c r="H10" s="7"/>
      <c r="I10" s="7"/>
      <c r="J10" s="7"/>
      <c r="K10" s="7"/>
      <c r="L10" s="7"/>
      <c r="M10" s="7"/>
      <c r="N10" s="7"/>
      <c r="O10" s="7"/>
      <c r="P10" s="7"/>
      <c r="Q10" s="7"/>
      <c r="R10" s="7"/>
      <c r="S10" s="7"/>
      <c r="T10" s="7"/>
      <c r="U10" s="1"/>
      <c r="V10" s="1"/>
      <c r="W10" s="1"/>
      <c r="X10" s="1"/>
      <c r="Y10" s="1"/>
      <c r="Z10" s="1"/>
      <c r="AA10" s="1"/>
      <c r="AB10" s="1"/>
      <c r="AC10" s="1"/>
      <c r="AD10" s="1"/>
      <c r="AE10" s="1"/>
      <c r="AF10" s="1"/>
      <c r="AG10" s="1"/>
    </row>
    <row r="11" spans="1:33" ht="36">
      <c r="A11" s="1"/>
      <c r="B11" s="7"/>
      <c r="C11" s="120" t="s">
        <v>189</v>
      </c>
      <c r="D11" s="154" t="s">
        <v>190</v>
      </c>
      <c r="E11" s="154" t="s">
        <v>69</v>
      </c>
      <c r="F11" s="212" t="s">
        <v>112</v>
      </c>
      <c r="G11" s="213" t="s">
        <v>118</v>
      </c>
      <c r="H11" s="154" t="s">
        <v>25</v>
      </c>
      <c r="I11" s="162" t="s">
        <v>158</v>
      </c>
      <c r="J11" s="154" t="s">
        <v>26</v>
      </c>
      <c r="K11" s="162" t="s">
        <v>163</v>
      </c>
      <c r="L11" s="154" t="s">
        <v>27</v>
      </c>
      <c r="M11" s="162" t="s">
        <v>163</v>
      </c>
      <c r="N11" s="154" t="s">
        <v>28</v>
      </c>
      <c r="O11" s="162" t="s">
        <v>163</v>
      </c>
      <c r="P11" s="214" t="s">
        <v>29</v>
      </c>
      <c r="Q11" s="166" t="s">
        <v>163</v>
      </c>
      <c r="R11" s="168" t="s">
        <v>30</v>
      </c>
      <c r="S11" s="215" t="s">
        <v>191</v>
      </c>
      <c r="T11" s="7"/>
      <c r="U11" s="1"/>
      <c r="V11" s="1"/>
      <c r="W11" s="1"/>
      <c r="X11" s="1"/>
      <c r="Y11" s="1"/>
      <c r="Z11" s="1"/>
      <c r="AA11" s="1"/>
      <c r="AB11" s="1"/>
      <c r="AC11" s="1"/>
      <c r="AD11" s="1"/>
      <c r="AE11" s="1"/>
      <c r="AF11" s="1"/>
      <c r="AG11" s="1"/>
    </row>
    <row r="12" spans="1:33">
      <c r="A12" s="1"/>
      <c r="B12" s="7"/>
      <c r="C12" s="139" t="s">
        <v>192</v>
      </c>
      <c r="D12" s="140" t="s">
        <v>105</v>
      </c>
      <c r="E12" s="140" t="s">
        <v>105</v>
      </c>
      <c r="F12" s="141" t="str">
        <f>IFERROR(VLOOKUP($E12,'START - AWARD DETAILS'!$C$21:$D$40,2,0),"")</f>
        <v/>
      </c>
      <c r="G12" s="216">
        <f t="shared" ref="G12:G31" si="0">IF(F12="HEI (UK)",0.8,1)</f>
        <v>1</v>
      </c>
      <c r="H12" s="142"/>
      <c r="I12" s="217">
        <f t="shared" ref="I12:I31" si="1">H12*G12</f>
        <v>0</v>
      </c>
      <c r="J12" s="142"/>
      <c r="K12" s="217">
        <f t="shared" ref="K12:K31" si="2">J12*G12</f>
        <v>0</v>
      </c>
      <c r="L12" s="142"/>
      <c r="M12" s="217">
        <f t="shared" ref="M12:M31" si="3">L12*G12</f>
        <v>0</v>
      </c>
      <c r="N12" s="142"/>
      <c r="O12" s="218">
        <f t="shared" ref="O12:O31" si="4">N12*G12</f>
        <v>0</v>
      </c>
      <c r="P12" s="219"/>
      <c r="Q12" s="220">
        <f>P12*G12</f>
        <v>0</v>
      </c>
      <c r="R12" s="177">
        <f t="shared" ref="R12:S12" si="5">H12+J12+L12+N12+P12</f>
        <v>0</v>
      </c>
      <c r="S12" s="221">
        <f t="shared" si="5"/>
        <v>0</v>
      </c>
      <c r="T12" s="7"/>
      <c r="U12" s="1"/>
      <c r="V12" s="1"/>
      <c r="W12" s="1"/>
      <c r="X12" s="1"/>
      <c r="Y12" s="1"/>
      <c r="Z12" s="1"/>
      <c r="AA12" s="1"/>
      <c r="AB12" s="1"/>
      <c r="AC12" s="1"/>
      <c r="AD12" s="1"/>
      <c r="AE12" s="1"/>
      <c r="AF12" s="1"/>
      <c r="AG12" s="1"/>
    </row>
    <row r="13" spans="1:33">
      <c r="A13" s="1"/>
      <c r="B13" s="7"/>
      <c r="C13" s="139" t="s">
        <v>192</v>
      </c>
      <c r="D13" s="140" t="s">
        <v>105</v>
      </c>
      <c r="E13" s="140" t="s">
        <v>105</v>
      </c>
      <c r="F13" s="141" t="str">
        <f>IFERROR(VLOOKUP($E13,'START - AWARD DETAILS'!$C$21:$D$40,2,0),"")</f>
        <v/>
      </c>
      <c r="G13" s="216">
        <f t="shared" si="0"/>
        <v>1</v>
      </c>
      <c r="H13" s="222"/>
      <c r="I13" s="217">
        <f t="shared" si="1"/>
        <v>0</v>
      </c>
      <c r="J13" s="222"/>
      <c r="K13" s="217">
        <f t="shared" si="2"/>
        <v>0</v>
      </c>
      <c r="L13" s="222"/>
      <c r="M13" s="217">
        <f t="shared" si="3"/>
        <v>0</v>
      </c>
      <c r="N13" s="222"/>
      <c r="O13" s="218">
        <f t="shared" si="4"/>
        <v>0</v>
      </c>
      <c r="P13" s="222"/>
      <c r="Q13" s="220">
        <f t="shared" ref="Q13:Q31" si="6">P13*H13</f>
        <v>0</v>
      </c>
      <c r="R13" s="177">
        <f t="shared" ref="R13:R31" si="7">SUM(H13:P13)</f>
        <v>0</v>
      </c>
      <c r="S13" s="223">
        <f t="shared" ref="S13:S31" si="8">I13+K13+M13+O13+Q13</f>
        <v>0</v>
      </c>
      <c r="T13" s="7"/>
      <c r="U13" s="1"/>
      <c r="V13" s="1"/>
      <c r="W13" s="1"/>
      <c r="X13" s="1"/>
      <c r="Y13" s="1"/>
      <c r="Z13" s="1"/>
      <c r="AA13" s="1"/>
      <c r="AB13" s="1"/>
      <c r="AC13" s="1"/>
      <c r="AD13" s="1"/>
      <c r="AE13" s="1"/>
      <c r="AF13" s="1"/>
      <c r="AG13" s="1"/>
    </row>
    <row r="14" spans="1:33">
      <c r="A14" s="1"/>
      <c r="B14" s="7"/>
      <c r="C14" s="139" t="s">
        <v>192</v>
      </c>
      <c r="D14" s="140" t="s">
        <v>105</v>
      </c>
      <c r="E14" s="140" t="s">
        <v>105</v>
      </c>
      <c r="F14" s="141" t="str">
        <f>IFERROR(VLOOKUP($E14,'START - AWARD DETAILS'!$C$21:$D$40,2,0),"")</f>
        <v/>
      </c>
      <c r="G14" s="216">
        <f t="shared" si="0"/>
        <v>1</v>
      </c>
      <c r="H14" s="222"/>
      <c r="I14" s="217">
        <f t="shared" si="1"/>
        <v>0</v>
      </c>
      <c r="J14" s="222"/>
      <c r="K14" s="217">
        <f t="shared" si="2"/>
        <v>0</v>
      </c>
      <c r="L14" s="222"/>
      <c r="M14" s="217">
        <f t="shared" si="3"/>
        <v>0</v>
      </c>
      <c r="N14" s="222"/>
      <c r="O14" s="218">
        <f t="shared" si="4"/>
        <v>0</v>
      </c>
      <c r="P14" s="222"/>
      <c r="Q14" s="220">
        <f t="shared" si="6"/>
        <v>0</v>
      </c>
      <c r="R14" s="177">
        <f t="shared" si="7"/>
        <v>0</v>
      </c>
      <c r="S14" s="223">
        <f t="shared" si="8"/>
        <v>0</v>
      </c>
      <c r="T14" s="7"/>
      <c r="U14" s="1"/>
      <c r="V14" s="1"/>
      <c r="W14" s="1"/>
      <c r="X14" s="1"/>
      <c r="Y14" s="1"/>
      <c r="Z14" s="1"/>
      <c r="AA14" s="1"/>
      <c r="AB14" s="1"/>
      <c r="AC14" s="1"/>
      <c r="AD14" s="1"/>
      <c r="AE14" s="1"/>
      <c r="AF14" s="1"/>
      <c r="AG14" s="1"/>
    </row>
    <row r="15" spans="1:33">
      <c r="A15" s="1"/>
      <c r="B15" s="7"/>
      <c r="C15" s="139" t="s">
        <v>192</v>
      </c>
      <c r="D15" s="140" t="s">
        <v>105</v>
      </c>
      <c r="E15" s="140" t="s">
        <v>105</v>
      </c>
      <c r="F15" s="141" t="str">
        <f>IFERROR(VLOOKUP($E15,'START - AWARD DETAILS'!$C$21:$D$40,2,0),"")</f>
        <v/>
      </c>
      <c r="G15" s="216">
        <f t="shared" si="0"/>
        <v>1</v>
      </c>
      <c r="H15" s="222"/>
      <c r="I15" s="217">
        <f t="shared" si="1"/>
        <v>0</v>
      </c>
      <c r="J15" s="222"/>
      <c r="K15" s="217">
        <f t="shared" si="2"/>
        <v>0</v>
      </c>
      <c r="L15" s="222"/>
      <c r="M15" s="217">
        <f t="shared" si="3"/>
        <v>0</v>
      </c>
      <c r="N15" s="222"/>
      <c r="O15" s="218">
        <f t="shared" si="4"/>
        <v>0</v>
      </c>
      <c r="P15" s="222"/>
      <c r="Q15" s="220">
        <f t="shared" si="6"/>
        <v>0</v>
      </c>
      <c r="R15" s="177">
        <f t="shared" si="7"/>
        <v>0</v>
      </c>
      <c r="S15" s="223">
        <f t="shared" si="8"/>
        <v>0</v>
      </c>
      <c r="T15" s="7"/>
      <c r="U15" s="1"/>
      <c r="V15" s="1"/>
      <c r="W15" s="1"/>
      <c r="X15" s="1"/>
      <c r="Y15" s="1"/>
      <c r="Z15" s="1"/>
      <c r="AA15" s="1"/>
      <c r="AB15" s="1"/>
      <c r="AC15" s="1"/>
      <c r="AD15" s="1"/>
      <c r="AE15" s="1"/>
      <c r="AF15" s="1"/>
      <c r="AG15" s="1"/>
    </row>
    <row r="16" spans="1:33">
      <c r="A16" s="1"/>
      <c r="B16" s="7"/>
      <c r="C16" s="139" t="s">
        <v>192</v>
      </c>
      <c r="D16" s="140" t="s">
        <v>105</v>
      </c>
      <c r="E16" s="140" t="s">
        <v>105</v>
      </c>
      <c r="F16" s="141" t="str">
        <f>IFERROR(VLOOKUP($E16,'START - AWARD DETAILS'!$C$21:$D$40,2,0),"")</f>
        <v/>
      </c>
      <c r="G16" s="216">
        <f t="shared" si="0"/>
        <v>1</v>
      </c>
      <c r="H16" s="222"/>
      <c r="I16" s="217">
        <f t="shared" si="1"/>
        <v>0</v>
      </c>
      <c r="J16" s="222"/>
      <c r="K16" s="217">
        <f t="shared" si="2"/>
        <v>0</v>
      </c>
      <c r="L16" s="222"/>
      <c r="M16" s="217">
        <f t="shared" si="3"/>
        <v>0</v>
      </c>
      <c r="N16" s="222"/>
      <c r="O16" s="218">
        <f t="shared" si="4"/>
        <v>0</v>
      </c>
      <c r="P16" s="222"/>
      <c r="Q16" s="220">
        <f t="shared" si="6"/>
        <v>0</v>
      </c>
      <c r="R16" s="177">
        <f t="shared" si="7"/>
        <v>0</v>
      </c>
      <c r="S16" s="223">
        <f t="shared" si="8"/>
        <v>0</v>
      </c>
      <c r="T16" s="7"/>
      <c r="U16" s="1"/>
      <c r="V16" s="1"/>
      <c r="W16" s="1"/>
      <c r="X16" s="1"/>
      <c r="Y16" s="1"/>
      <c r="Z16" s="1"/>
      <c r="AA16" s="1"/>
      <c r="AB16" s="1"/>
      <c r="AC16" s="1"/>
      <c r="AD16" s="1"/>
      <c r="AE16" s="1"/>
      <c r="AF16" s="1"/>
      <c r="AG16" s="1"/>
    </row>
    <row r="17" spans="1:33">
      <c r="A17" s="1"/>
      <c r="B17" s="7"/>
      <c r="C17" s="139" t="s">
        <v>192</v>
      </c>
      <c r="D17" s="140" t="s">
        <v>105</v>
      </c>
      <c r="E17" s="140" t="s">
        <v>105</v>
      </c>
      <c r="F17" s="141" t="str">
        <f>IFERROR(VLOOKUP($E17,'START - AWARD DETAILS'!$C$21:$D$40,2,0),"")</f>
        <v/>
      </c>
      <c r="G17" s="216">
        <f t="shared" si="0"/>
        <v>1</v>
      </c>
      <c r="H17" s="222"/>
      <c r="I17" s="217">
        <f t="shared" si="1"/>
        <v>0</v>
      </c>
      <c r="J17" s="222"/>
      <c r="K17" s="217">
        <f t="shared" si="2"/>
        <v>0</v>
      </c>
      <c r="L17" s="222"/>
      <c r="M17" s="217">
        <f t="shared" si="3"/>
        <v>0</v>
      </c>
      <c r="N17" s="222"/>
      <c r="O17" s="218">
        <f t="shared" si="4"/>
        <v>0</v>
      </c>
      <c r="P17" s="222"/>
      <c r="Q17" s="220">
        <f t="shared" si="6"/>
        <v>0</v>
      </c>
      <c r="R17" s="177">
        <f t="shared" si="7"/>
        <v>0</v>
      </c>
      <c r="S17" s="223">
        <f t="shared" si="8"/>
        <v>0</v>
      </c>
      <c r="T17" s="7"/>
      <c r="U17" s="1"/>
      <c r="V17" s="1"/>
      <c r="W17" s="1"/>
      <c r="X17" s="1"/>
      <c r="Y17" s="1"/>
      <c r="Z17" s="1"/>
      <c r="AA17" s="1"/>
      <c r="AB17" s="1"/>
      <c r="AC17" s="1"/>
      <c r="AD17" s="1"/>
      <c r="AE17" s="1"/>
      <c r="AF17" s="1"/>
      <c r="AG17" s="1"/>
    </row>
    <row r="18" spans="1:33">
      <c r="A18" s="1"/>
      <c r="B18" s="7"/>
      <c r="C18" s="139" t="s">
        <v>192</v>
      </c>
      <c r="D18" s="140" t="s">
        <v>105</v>
      </c>
      <c r="E18" s="140" t="s">
        <v>105</v>
      </c>
      <c r="F18" s="141" t="str">
        <f>IFERROR(VLOOKUP($E18,'START - AWARD DETAILS'!$C$21:$D$40,2,0),"")</f>
        <v/>
      </c>
      <c r="G18" s="216">
        <f t="shared" si="0"/>
        <v>1</v>
      </c>
      <c r="H18" s="222"/>
      <c r="I18" s="217">
        <f t="shared" si="1"/>
        <v>0</v>
      </c>
      <c r="J18" s="222"/>
      <c r="K18" s="217">
        <f t="shared" si="2"/>
        <v>0</v>
      </c>
      <c r="L18" s="222"/>
      <c r="M18" s="217">
        <f t="shared" si="3"/>
        <v>0</v>
      </c>
      <c r="N18" s="222"/>
      <c r="O18" s="218">
        <f t="shared" si="4"/>
        <v>0</v>
      </c>
      <c r="P18" s="222"/>
      <c r="Q18" s="220">
        <f t="shared" si="6"/>
        <v>0</v>
      </c>
      <c r="R18" s="177">
        <f t="shared" si="7"/>
        <v>0</v>
      </c>
      <c r="S18" s="223">
        <f t="shared" si="8"/>
        <v>0</v>
      </c>
      <c r="T18" s="7"/>
      <c r="U18" s="1"/>
      <c r="V18" s="1"/>
      <c r="W18" s="1"/>
      <c r="X18" s="1"/>
      <c r="Y18" s="1"/>
      <c r="Z18" s="1"/>
      <c r="AA18" s="1"/>
      <c r="AB18" s="1"/>
      <c r="AC18" s="1"/>
      <c r="AD18" s="1"/>
      <c r="AE18" s="1"/>
      <c r="AF18" s="1"/>
      <c r="AG18" s="1"/>
    </row>
    <row r="19" spans="1:33">
      <c r="A19" s="1"/>
      <c r="B19" s="7"/>
      <c r="C19" s="139" t="s">
        <v>192</v>
      </c>
      <c r="D19" s="140" t="s">
        <v>105</v>
      </c>
      <c r="E19" s="140" t="s">
        <v>105</v>
      </c>
      <c r="F19" s="141" t="str">
        <f>IFERROR(VLOOKUP($E19,'START - AWARD DETAILS'!$C$21:$D$40,2,0),"")</f>
        <v/>
      </c>
      <c r="G19" s="216">
        <f t="shared" si="0"/>
        <v>1</v>
      </c>
      <c r="H19" s="222"/>
      <c r="I19" s="217">
        <f t="shared" si="1"/>
        <v>0</v>
      </c>
      <c r="J19" s="222"/>
      <c r="K19" s="217">
        <f t="shared" si="2"/>
        <v>0</v>
      </c>
      <c r="L19" s="222"/>
      <c r="M19" s="217">
        <f t="shared" si="3"/>
        <v>0</v>
      </c>
      <c r="N19" s="222"/>
      <c r="O19" s="218">
        <f t="shared" si="4"/>
        <v>0</v>
      </c>
      <c r="P19" s="222"/>
      <c r="Q19" s="220">
        <f t="shared" si="6"/>
        <v>0</v>
      </c>
      <c r="R19" s="177">
        <f t="shared" si="7"/>
        <v>0</v>
      </c>
      <c r="S19" s="223">
        <f t="shared" si="8"/>
        <v>0</v>
      </c>
      <c r="T19" s="7"/>
      <c r="U19" s="1"/>
      <c r="V19" s="1"/>
      <c r="W19" s="1"/>
      <c r="X19" s="1"/>
      <c r="Y19" s="1"/>
      <c r="Z19" s="1"/>
      <c r="AA19" s="1"/>
      <c r="AB19" s="1"/>
      <c r="AC19" s="1"/>
      <c r="AD19" s="1"/>
      <c r="AE19" s="1"/>
      <c r="AF19" s="1"/>
      <c r="AG19" s="1"/>
    </row>
    <row r="20" spans="1:33">
      <c r="A20" s="1"/>
      <c r="B20" s="7"/>
      <c r="C20" s="139" t="s">
        <v>192</v>
      </c>
      <c r="D20" s="140" t="s">
        <v>105</v>
      </c>
      <c r="E20" s="140" t="s">
        <v>105</v>
      </c>
      <c r="F20" s="141" t="str">
        <f>IFERROR(VLOOKUP($E20,'START - AWARD DETAILS'!$C$21:$D$40,2,0),"")</f>
        <v/>
      </c>
      <c r="G20" s="216">
        <f t="shared" si="0"/>
        <v>1</v>
      </c>
      <c r="H20" s="222"/>
      <c r="I20" s="217">
        <f t="shared" si="1"/>
        <v>0</v>
      </c>
      <c r="J20" s="222"/>
      <c r="K20" s="217">
        <f t="shared" si="2"/>
        <v>0</v>
      </c>
      <c r="L20" s="222"/>
      <c r="M20" s="217">
        <f t="shared" si="3"/>
        <v>0</v>
      </c>
      <c r="N20" s="222"/>
      <c r="O20" s="218">
        <f t="shared" si="4"/>
        <v>0</v>
      </c>
      <c r="P20" s="222"/>
      <c r="Q20" s="220">
        <f t="shared" si="6"/>
        <v>0</v>
      </c>
      <c r="R20" s="177">
        <f t="shared" si="7"/>
        <v>0</v>
      </c>
      <c r="S20" s="223">
        <f t="shared" si="8"/>
        <v>0</v>
      </c>
      <c r="T20" s="7"/>
      <c r="U20" s="1"/>
      <c r="V20" s="1"/>
      <c r="W20" s="1"/>
      <c r="X20" s="1"/>
      <c r="Y20" s="1"/>
      <c r="Z20" s="1"/>
      <c r="AA20" s="1"/>
      <c r="AB20" s="1"/>
      <c r="AC20" s="1"/>
      <c r="AD20" s="1"/>
      <c r="AE20" s="1"/>
      <c r="AF20" s="1"/>
      <c r="AG20" s="1"/>
    </row>
    <row r="21" spans="1:33" ht="15.75" customHeight="1">
      <c r="A21" s="1"/>
      <c r="B21" s="7"/>
      <c r="C21" s="139" t="s">
        <v>192</v>
      </c>
      <c r="D21" s="140" t="s">
        <v>105</v>
      </c>
      <c r="E21" s="140" t="s">
        <v>105</v>
      </c>
      <c r="F21" s="141" t="str">
        <f>IFERROR(VLOOKUP($E21,'START - AWARD DETAILS'!$C$21:$D$40,2,0),"")</f>
        <v/>
      </c>
      <c r="G21" s="216">
        <f t="shared" si="0"/>
        <v>1</v>
      </c>
      <c r="H21" s="222"/>
      <c r="I21" s="217">
        <f t="shared" si="1"/>
        <v>0</v>
      </c>
      <c r="J21" s="222"/>
      <c r="K21" s="217">
        <f t="shared" si="2"/>
        <v>0</v>
      </c>
      <c r="L21" s="222"/>
      <c r="M21" s="217">
        <f t="shared" si="3"/>
        <v>0</v>
      </c>
      <c r="N21" s="222"/>
      <c r="O21" s="218">
        <f t="shared" si="4"/>
        <v>0</v>
      </c>
      <c r="P21" s="222"/>
      <c r="Q21" s="220">
        <f t="shared" si="6"/>
        <v>0</v>
      </c>
      <c r="R21" s="177">
        <f t="shared" si="7"/>
        <v>0</v>
      </c>
      <c r="S21" s="223">
        <f t="shared" si="8"/>
        <v>0</v>
      </c>
      <c r="T21" s="7"/>
      <c r="U21" s="1"/>
      <c r="V21" s="1"/>
      <c r="W21" s="1"/>
      <c r="X21" s="1"/>
      <c r="Y21" s="1"/>
      <c r="Z21" s="1"/>
      <c r="AA21" s="1"/>
      <c r="AB21" s="1"/>
      <c r="AC21" s="1"/>
      <c r="AD21" s="1"/>
      <c r="AE21" s="1"/>
      <c r="AF21" s="1"/>
      <c r="AG21" s="1"/>
    </row>
    <row r="22" spans="1:33" ht="15.75" customHeight="1">
      <c r="A22" s="1"/>
      <c r="B22" s="7"/>
      <c r="C22" s="139" t="s">
        <v>192</v>
      </c>
      <c r="D22" s="140" t="s">
        <v>105</v>
      </c>
      <c r="E22" s="140" t="s">
        <v>105</v>
      </c>
      <c r="F22" s="141" t="str">
        <f>IFERROR(VLOOKUP($E22,'START - AWARD DETAILS'!$C$21:$D$40,2,0),"")</f>
        <v/>
      </c>
      <c r="G22" s="216">
        <f t="shared" si="0"/>
        <v>1</v>
      </c>
      <c r="H22" s="222"/>
      <c r="I22" s="217">
        <f t="shared" si="1"/>
        <v>0</v>
      </c>
      <c r="J22" s="222"/>
      <c r="K22" s="217">
        <f t="shared" si="2"/>
        <v>0</v>
      </c>
      <c r="L22" s="222"/>
      <c r="M22" s="217">
        <f t="shared" si="3"/>
        <v>0</v>
      </c>
      <c r="N22" s="222"/>
      <c r="O22" s="218">
        <f t="shared" si="4"/>
        <v>0</v>
      </c>
      <c r="P22" s="222"/>
      <c r="Q22" s="220">
        <f t="shared" si="6"/>
        <v>0</v>
      </c>
      <c r="R22" s="177">
        <f t="shared" si="7"/>
        <v>0</v>
      </c>
      <c r="S22" s="223">
        <f t="shared" si="8"/>
        <v>0</v>
      </c>
      <c r="T22" s="7"/>
      <c r="U22" s="1"/>
      <c r="V22" s="1"/>
      <c r="W22" s="1"/>
      <c r="X22" s="1"/>
      <c r="Y22" s="1"/>
      <c r="Z22" s="1"/>
      <c r="AA22" s="1"/>
      <c r="AB22" s="1"/>
      <c r="AC22" s="1"/>
      <c r="AD22" s="1"/>
      <c r="AE22" s="1"/>
      <c r="AF22" s="1"/>
      <c r="AG22" s="1"/>
    </row>
    <row r="23" spans="1:33" ht="15.75" customHeight="1">
      <c r="A23" s="1"/>
      <c r="B23" s="7"/>
      <c r="C23" s="139" t="s">
        <v>192</v>
      </c>
      <c r="D23" s="140" t="s">
        <v>105</v>
      </c>
      <c r="E23" s="140" t="s">
        <v>105</v>
      </c>
      <c r="F23" s="141" t="str">
        <f>IFERROR(VLOOKUP($E23,'START - AWARD DETAILS'!$C$21:$D$40,2,0),"")</f>
        <v/>
      </c>
      <c r="G23" s="216">
        <f t="shared" si="0"/>
        <v>1</v>
      </c>
      <c r="H23" s="222"/>
      <c r="I23" s="217">
        <f t="shared" si="1"/>
        <v>0</v>
      </c>
      <c r="J23" s="222"/>
      <c r="K23" s="217">
        <f t="shared" si="2"/>
        <v>0</v>
      </c>
      <c r="L23" s="222"/>
      <c r="M23" s="217">
        <f t="shared" si="3"/>
        <v>0</v>
      </c>
      <c r="N23" s="222"/>
      <c r="O23" s="218">
        <f t="shared" si="4"/>
        <v>0</v>
      </c>
      <c r="P23" s="222"/>
      <c r="Q23" s="220">
        <f t="shared" si="6"/>
        <v>0</v>
      </c>
      <c r="R23" s="177">
        <f t="shared" si="7"/>
        <v>0</v>
      </c>
      <c r="S23" s="223">
        <f t="shared" si="8"/>
        <v>0</v>
      </c>
      <c r="T23" s="7"/>
      <c r="U23" s="1"/>
      <c r="V23" s="1"/>
      <c r="W23" s="1"/>
      <c r="X23" s="1"/>
      <c r="Y23" s="1"/>
      <c r="Z23" s="1"/>
      <c r="AA23" s="1"/>
      <c r="AB23" s="1"/>
      <c r="AC23" s="1"/>
      <c r="AD23" s="1"/>
      <c r="AE23" s="1"/>
      <c r="AF23" s="1"/>
      <c r="AG23" s="1"/>
    </row>
    <row r="24" spans="1:33" ht="15.75" customHeight="1">
      <c r="A24" s="1"/>
      <c r="B24" s="7"/>
      <c r="C24" s="139" t="s">
        <v>192</v>
      </c>
      <c r="D24" s="140" t="s">
        <v>105</v>
      </c>
      <c r="E24" s="140" t="s">
        <v>105</v>
      </c>
      <c r="F24" s="141" t="str">
        <f>IFERROR(VLOOKUP($E24,'START - AWARD DETAILS'!$C$21:$D$40,2,0),"")</f>
        <v/>
      </c>
      <c r="G24" s="216">
        <f t="shared" si="0"/>
        <v>1</v>
      </c>
      <c r="H24" s="222"/>
      <c r="I24" s="217">
        <f t="shared" si="1"/>
        <v>0</v>
      </c>
      <c r="J24" s="222"/>
      <c r="K24" s="217">
        <f t="shared" si="2"/>
        <v>0</v>
      </c>
      <c r="L24" s="222"/>
      <c r="M24" s="217">
        <f t="shared" si="3"/>
        <v>0</v>
      </c>
      <c r="N24" s="222"/>
      <c r="O24" s="218">
        <f t="shared" si="4"/>
        <v>0</v>
      </c>
      <c r="P24" s="222"/>
      <c r="Q24" s="220">
        <f t="shared" si="6"/>
        <v>0</v>
      </c>
      <c r="R24" s="177">
        <f t="shared" si="7"/>
        <v>0</v>
      </c>
      <c r="S24" s="223">
        <f t="shared" si="8"/>
        <v>0</v>
      </c>
      <c r="T24" s="7"/>
      <c r="U24" s="1"/>
      <c r="V24" s="1"/>
      <c r="W24" s="1"/>
      <c r="X24" s="1"/>
      <c r="Y24" s="1"/>
      <c r="Z24" s="1"/>
      <c r="AA24" s="1"/>
      <c r="AB24" s="1"/>
      <c r="AC24" s="1"/>
      <c r="AD24" s="1"/>
      <c r="AE24" s="1"/>
      <c r="AF24" s="1"/>
      <c r="AG24" s="1"/>
    </row>
    <row r="25" spans="1:33" ht="15.75" customHeight="1">
      <c r="A25" s="1"/>
      <c r="B25" s="7"/>
      <c r="C25" s="139" t="s">
        <v>192</v>
      </c>
      <c r="D25" s="140" t="s">
        <v>105</v>
      </c>
      <c r="E25" s="140" t="s">
        <v>105</v>
      </c>
      <c r="F25" s="141" t="str">
        <f>IFERROR(VLOOKUP($E25,'START - AWARD DETAILS'!$C$21:$D$40,2,0),"")</f>
        <v/>
      </c>
      <c r="G25" s="216">
        <f t="shared" si="0"/>
        <v>1</v>
      </c>
      <c r="H25" s="222"/>
      <c r="I25" s="217">
        <f t="shared" si="1"/>
        <v>0</v>
      </c>
      <c r="J25" s="222"/>
      <c r="K25" s="217">
        <f t="shared" si="2"/>
        <v>0</v>
      </c>
      <c r="L25" s="222"/>
      <c r="M25" s="217">
        <f t="shared" si="3"/>
        <v>0</v>
      </c>
      <c r="N25" s="222"/>
      <c r="O25" s="218">
        <f t="shared" si="4"/>
        <v>0</v>
      </c>
      <c r="P25" s="222"/>
      <c r="Q25" s="220">
        <f t="shared" si="6"/>
        <v>0</v>
      </c>
      <c r="R25" s="177">
        <f t="shared" si="7"/>
        <v>0</v>
      </c>
      <c r="S25" s="223">
        <f t="shared" si="8"/>
        <v>0</v>
      </c>
      <c r="T25" s="7"/>
      <c r="U25" s="1"/>
      <c r="V25" s="1"/>
      <c r="W25" s="1"/>
      <c r="X25" s="1"/>
      <c r="Y25" s="1"/>
      <c r="Z25" s="1"/>
      <c r="AA25" s="1"/>
      <c r="AB25" s="1"/>
      <c r="AC25" s="1"/>
      <c r="AD25" s="1"/>
      <c r="AE25" s="1"/>
      <c r="AF25" s="1"/>
      <c r="AG25" s="1"/>
    </row>
    <row r="26" spans="1:33" ht="15.75" customHeight="1">
      <c r="A26" s="1"/>
      <c r="B26" s="7"/>
      <c r="C26" s="139" t="s">
        <v>192</v>
      </c>
      <c r="D26" s="140" t="s">
        <v>105</v>
      </c>
      <c r="E26" s="140" t="s">
        <v>105</v>
      </c>
      <c r="F26" s="141" t="str">
        <f>IFERROR(VLOOKUP($E26,'START - AWARD DETAILS'!$C$21:$D$40,2,0),"")</f>
        <v/>
      </c>
      <c r="G26" s="216">
        <f t="shared" si="0"/>
        <v>1</v>
      </c>
      <c r="H26" s="222"/>
      <c r="I26" s="217">
        <f t="shared" si="1"/>
        <v>0</v>
      </c>
      <c r="J26" s="222"/>
      <c r="K26" s="217">
        <f t="shared" si="2"/>
        <v>0</v>
      </c>
      <c r="L26" s="222"/>
      <c r="M26" s="217">
        <f t="shared" si="3"/>
        <v>0</v>
      </c>
      <c r="N26" s="222"/>
      <c r="O26" s="218">
        <f t="shared" si="4"/>
        <v>0</v>
      </c>
      <c r="P26" s="222"/>
      <c r="Q26" s="220">
        <f t="shared" si="6"/>
        <v>0</v>
      </c>
      <c r="R26" s="177">
        <f t="shared" si="7"/>
        <v>0</v>
      </c>
      <c r="S26" s="223">
        <f t="shared" si="8"/>
        <v>0</v>
      </c>
      <c r="T26" s="7"/>
      <c r="U26" s="1"/>
      <c r="V26" s="1"/>
      <c r="W26" s="1"/>
      <c r="X26" s="1"/>
      <c r="Y26" s="1"/>
      <c r="Z26" s="1"/>
      <c r="AA26" s="1"/>
      <c r="AB26" s="1"/>
      <c r="AC26" s="1"/>
      <c r="AD26" s="1"/>
      <c r="AE26" s="1"/>
      <c r="AF26" s="1"/>
      <c r="AG26" s="1"/>
    </row>
    <row r="27" spans="1:33" ht="15.75" customHeight="1">
      <c r="A27" s="1"/>
      <c r="B27" s="7"/>
      <c r="C27" s="139" t="s">
        <v>192</v>
      </c>
      <c r="D27" s="140" t="s">
        <v>105</v>
      </c>
      <c r="E27" s="140" t="s">
        <v>105</v>
      </c>
      <c r="F27" s="141" t="str">
        <f>IFERROR(VLOOKUP($E27,'START - AWARD DETAILS'!$C$21:$D$40,2,0),"")</f>
        <v/>
      </c>
      <c r="G27" s="216">
        <f t="shared" si="0"/>
        <v>1</v>
      </c>
      <c r="H27" s="222"/>
      <c r="I27" s="217">
        <f t="shared" si="1"/>
        <v>0</v>
      </c>
      <c r="J27" s="222"/>
      <c r="K27" s="217">
        <f t="shared" si="2"/>
        <v>0</v>
      </c>
      <c r="L27" s="222"/>
      <c r="M27" s="217">
        <f t="shared" si="3"/>
        <v>0</v>
      </c>
      <c r="N27" s="222"/>
      <c r="O27" s="218">
        <f t="shared" si="4"/>
        <v>0</v>
      </c>
      <c r="P27" s="222"/>
      <c r="Q27" s="220">
        <f t="shared" si="6"/>
        <v>0</v>
      </c>
      <c r="R27" s="177">
        <f t="shared" si="7"/>
        <v>0</v>
      </c>
      <c r="S27" s="223">
        <f t="shared" si="8"/>
        <v>0</v>
      </c>
      <c r="T27" s="7"/>
      <c r="U27" s="1"/>
      <c r="V27" s="1"/>
      <c r="W27" s="1"/>
      <c r="X27" s="1"/>
      <c r="Y27" s="1"/>
      <c r="Z27" s="1"/>
      <c r="AA27" s="1"/>
      <c r="AB27" s="1"/>
      <c r="AC27" s="1"/>
      <c r="AD27" s="1"/>
      <c r="AE27" s="1"/>
      <c r="AF27" s="1"/>
      <c r="AG27" s="1"/>
    </row>
    <row r="28" spans="1:33" ht="15.75" customHeight="1">
      <c r="A28" s="1"/>
      <c r="B28" s="7"/>
      <c r="C28" s="139" t="s">
        <v>192</v>
      </c>
      <c r="D28" s="140" t="s">
        <v>105</v>
      </c>
      <c r="E28" s="140" t="s">
        <v>105</v>
      </c>
      <c r="F28" s="141" t="str">
        <f>IFERROR(VLOOKUP($E28,'START - AWARD DETAILS'!$C$21:$D$40,2,0),"")</f>
        <v/>
      </c>
      <c r="G28" s="216">
        <f t="shared" si="0"/>
        <v>1</v>
      </c>
      <c r="H28" s="222"/>
      <c r="I28" s="217">
        <f t="shared" si="1"/>
        <v>0</v>
      </c>
      <c r="J28" s="222"/>
      <c r="K28" s="217">
        <f t="shared" si="2"/>
        <v>0</v>
      </c>
      <c r="L28" s="222"/>
      <c r="M28" s="217">
        <f t="shared" si="3"/>
        <v>0</v>
      </c>
      <c r="N28" s="222"/>
      <c r="O28" s="218">
        <f t="shared" si="4"/>
        <v>0</v>
      </c>
      <c r="P28" s="222"/>
      <c r="Q28" s="220">
        <f t="shared" si="6"/>
        <v>0</v>
      </c>
      <c r="R28" s="177">
        <f t="shared" si="7"/>
        <v>0</v>
      </c>
      <c r="S28" s="223">
        <f t="shared" si="8"/>
        <v>0</v>
      </c>
      <c r="T28" s="7"/>
      <c r="U28" s="1"/>
      <c r="V28" s="1"/>
      <c r="W28" s="1"/>
      <c r="X28" s="1"/>
      <c r="Y28" s="1"/>
      <c r="Z28" s="1"/>
      <c r="AA28" s="1"/>
      <c r="AB28" s="1"/>
      <c r="AC28" s="1"/>
      <c r="AD28" s="1"/>
      <c r="AE28" s="1"/>
      <c r="AF28" s="1"/>
      <c r="AG28" s="1"/>
    </row>
    <row r="29" spans="1:33" ht="15.75" customHeight="1">
      <c r="A29" s="1"/>
      <c r="B29" s="7"/>
      <c r="C29" s="139" t="s">
        <v>192</v>
      </c>
      <c r="D29" s="140" t="s">
        <v>105</v>
      </c>
      <c r="E29" s="140" t="s">
        <v>105</v>
      </c>
      <c r="F29" s="141" t="str">
        <f>IFERROR(VLOOKUP($E29,'START - AWARD DETAILS'!$C$21:$D$40,2,0),"")</f>
        <v/>
      </c>
      <c r="G29" s="216">
        <f t="shared" si="0"/>
        <v>1</v>
      </c>
      <c r="H29" s="222"/>
      <c r="I29" s="217">
        <f t="shared" si="1"/>
        <v>0</v>
      </c>
      <c r="J29" s="222"/>
      <c r="K29" s="217">
        <f t="shared" si="2"/>
        <v>0</v>
      </c>
      <c r="L29" s="222"/>
      <c r="M29" s="217">
        <f t="shared" si="3"/>
        <v>0</v>
      </c>
      <c r="N29" s="222"/>
      <c r="O29" s="218">
        <f t="shared" si="4"/>
        <v>0</v>
      </c>
      <c r="P29" s="222"/>
      <c r="Q29" s="220">
        <f t="shared" si="6"/>
        <v>0</v>
      </c>
      <c r="R29" s="177">
        <f t="shared" si="7"/>
        <v>0</v>
      </c>
      <c r="S29" s="223">
        <f t="shared" si="8"/>
        <v>0</v>
      </c>
      <c r="T29" s="7"/>
      <c r="U29" s="1"/>
      <c r="V29" s="1"/>
      <c r="W29" s="1"/>
      <c r="X29" s="1"/>
      <c r="Y29" s="1"/>
      <c r="Z29" s="1"/>
      <c r="AA29" s="1"/>
      <c r="AB29" s="1"/>
      <c r="AC29" s="1"/>
      <c r="AD29" s="1"/>
      <c r="AE29" s="1"/>
      <c r="AF29" s="1"/>
      <c r="AG29" s="1"/>
    </row>
    <row r="30" spans="1:33" ht="15.75" customHeight="1">
      <c r="A30" s="1"/>
      <c r="B30" s="7"/>
      <c r="C30" s="139" t="s">
        <v>192</v>
      </c>
      <c r="D30" s="140" t="s">
        <v>105</v>
      </c>
      <c r="E30" s="140" t="s">
        <v>105</v>
      </c>
      <c r="F30" s="141" t="str">
        <f>IFERROR(VLOOKUP($E30,'START - AWARD DETAILS'!$C$21:$D$40,2,0),"")</f>
        <v/>
      </c>
      <c r="G30" s="216">
        <f t="shared" si="0"/>
        <v>1</v>
      </c>
      <c r="H30" s="222"/>
      <c r="I30" s="217">
        <f t="shared" si="1"/>
        <v>0</v>
      </c>
      <c r="J30" s="222"/>
      <c r="K30" s="217">
        <f t="shared" si="2"/>
        <v>0</v>
      </c>
      <c r="L30" s="222"/>
      <c r="M30" s="217">
        <f t="shared" si="3"/>
        <v>0</v>
      </c>
      <c r="N30" s="222"/>
      <c r="O30" s="218">
        <f t="shared" si="4"/>
        <v>0</v>
      </c>
      <c r="P30" s="222"/>
      <c r="Q30" s="220">
        <f t="shared" si="6"/>
        <v>0</v>
      </c>
      <c r="R30" s="177">
        <f t="shared" si="7"/>
        <v>0</v>
      </c>
      <c r="S30" s="223">
        <f t="shared" si="8"/>
        <v>0</v>
      </c>
      <c r="T30" s="7"/>
      <c r="U30" s="1"/>
      <c r="V30" s="1"/>
      <c r="W30" s="1"/>
      <c r="X30" s="1"/>
      <c r="Y30" s="1"/>
      <c r="Z30" s="1"/>
      <c r="AA30" s="1"/>
      <c r="AB30" s="1"/>
      <c r="AC30" s="1"/>
      <c r="AD30" s="1"/>
      <c r="AE30" s="1"/>
      <c r="AF30" s="1"/>
      <c r="AG30" s="1"/>
    </row>
    <row r="31" spans="1:33" ht="15.75" customHeight="1">
      <c r="A31" s="1"/>
      <c r="B31" s="7"/>
      <c r="C31" s="224" t="s">
        <v>192</v>
      </c>
      <c r="D31" s="140" t="s">
        <v>105</v>
      </c>
      <c r="E31" s="225" t="s">
        <v>105</v>
      </c>
      <c r="F31" s="226" t="str">
        <f>IFERROR(VLOOKUP($E31,'START - AWARD DETAILS'!$C$21:$D$40,2,0),"")</f>
        <v/>
      </c>
      <c r="G31" s="227">
        <f t="shared" si="0"/>
        <v>1</v>
      </c>
      <c r="H31" s="228"/>
      <c r="I31" s="217">
        <f t="shared" si="1"/>
        <v>0</v>
      </c>
      <c r="J31" s="228"/>
      <c r="K31" s="217">
        <f t="shared" si="2"/>
        <v>0</v>
      </c>
      <c r="L31" s="228"/>
      <c r="M31" s="217">
        <f t="shared" si="3"/>
        <v>0</v>
      </c>
      <c r="N31" s="228"/>
      <c r="O31" s="218">
        <f t="shared" si="4"/>
        <v>0</v>
      </c>
      <c r="P31" s="229"/>
      <c r="Q31" s="220">
        <f t="shared" si="6"/>
        <v>0</v>
      </c>
      <c r="R31" s="230">
        <f t="shared" si="7"/>
        <v>0</v>
      </c>
      <c r="S31" s="231">
        <f t="shared" si="8"/>
        <v>0</v>
      </c>
      <c r="T31" s="7"/>
      <c r="U31" s="1"/>
      <c r="V31" s="1"/>
      <c r="W31" s="1"/>
      <c r="X31" s="1"/>
      <c r="Y31" s="1"/>
      <c r="Z31" s="1"/>
      <c r="AA31" s="1"/>
      <c r="AB31" s="1"/>
      <c r="AC31" s="1"/>
      <c r="AD31" s="1"/>
      <c r="AE31" s="1"/>
      <c r="AF31" s="1"/>
      <c r="AG31" s="1"/>
    </row>
    <row r="32" spans="1:33" ht="15.75" customHeight="1">
      <c r="A32" s="1"/>
      <c r="B32" s="7"/>
      <c r="C32" s="190"/>
      <c r="D32" s="191"/>
      <c r="E32" s="191"/>
      <c r="F32" s="191"/>
      <c r="G32" s="191"/>
      <c r="H32" s="232">
        <f t="shared" ref="H32:S32" si="9">SUM(H12:H31)</f>
        <v>0</v>
      </c>
      <c r="I32" s="232">
        <f t="shared" si="9"/>
        <v>0</v>
      </c>
      <c r="J32" s="232">
        <f t="shared" si="9"/>
        <v>0</v>
      </c>
      <c r="K32" s="232">
        <f t="shared" si="9"/>
        <v>0</v>
      </c>
      <c r="L32" s="232">
        <f t="shared" si="9"/>
        <v>0</v>
      </c>
      <c r="M32" s="232">
        <f t="shared" si="9"/>
        <v>0</v>
      </c>
      <c r="N32" s="232">
        <f t="shared" si="9"/>
        <v>0</v>
      </c>
      <c r="O32" s="232">
        <f t="shared" si="9"/>
        <v>0</v>
      </c>
      <c r="P32" s="232">
        <f t="shared" si="9"/>
        <v>0</v>
      </c>
      <c r="Q32" s="233">
        <f t="shared" si="9"/>
        <v>0</v>
      </c>
      <c r="R32" s="195">
        <f t="shared" si="9"/>
        <v>0</v>
      </c>
      <c r="S32" s="234">
        <f t="shared" si="9"/>
        <v>0</v>
      </c>
      <c r="T32" s="7"/>
      <c r="U32" s="1"/>
      <c r="V32" s="1"/>
      <c r="W32" s="1"/>
      <c r="X32" s="1"/>
      <c r="Y32" s="1"/>
      <c r="Z32" s="1"/>
      <c r="AA32" s="1"/>
      <c r="AB32" s="1"/>
      <c r="AC32" s="1"/>
      <c r="AD32" s="1"/>
      <c r="AE32" s="1"/>
      <c r="AF32" s="1"/>
      <c r="AG32" s="1"/>
    </row>
    <row r="33" spans="1:33" ht="7.5" customHeight="1">
      <c r="A33" s="1"/>
      <c r="B33" s="7"/>
      <c r="C33" s="7"/>
      <c r="D33" s="7"/>
      <c r="E33" s="7"/>
      <c r="F33" s="7"/>
      <c r="G33" s="7"/>
      <c r="H33" s="7"/>
      <c r="I33" s="7"/>
      <c r="J33" s="7"/>
      <c r="K33" s="7"/>
      <c r="L33" s="7"/>
      <c r="M33" s="7"/>
      <c r="N33" s="7"/>
      <c r="O33" s="7"/>
      <c r="P33" s="7"/>
      <c r="Q33" s="7"/>
      <c r="R33" s="7"/>
      <c r="S33" s="7"/>
      <c r="T33" s="7"/>
      <c r="U33" s="1"/>
      <c r="V33" s="1"/>
      <c r="W33" s="1"/>
      <c r="X33" s="1"/>
      <c r="Y33" s="1"/>
      <c r="Z33" s="1"/>
      <c r="AA33" s="1"/>
      <c r="AB33" s="1"/>
      <c r="AC33" s="1"/>
      <c r="AD33" s="1"/>
      <c r="AE33" s="1"/>
      <c r="AF33" s="1"/>
      <c r="AG33" s="1"/>
    </row>
    <row r="34" spans="1:33" ht="7.5" customHeight="1">
      <c r="A34" s="1"/>
      <c r="B34" s="7"/>
      <c r="C34" s="7"/>
      <c r="D34" s="7"/>
      <c r="E34" s="7"/>
      <c r="F34" s="7"/>
      <c r="G34" s="7"/>
      <c r="H34" s="7"/>
      <c r="I34" s="7"/>
      <c r="J34" s="7"/>
      <c r="K34" s="7"/>
      <c r="L34" s="7"/>
      <c r="M34" s="7"/>
      <c r="N34" s="7"/>
      <c r="O34" s="7"/>
      <c r="P34" s="7"/>
      <c r="Q34" s="7"/>
      <c r="R34" s="7"/>
      <c r="S34" s="7"/>
      <c r="T34" s="7"/>
      <c r="U34" s="1"/>
      <c r="V34" s="1"/>
      <c r="W34" s="1"/>
      <c r="X34" s="1"/>
      <c r="Y34" s="1"/>
      <c r="Z34" s="1"/>
      <c r="AA34" s="1"/>
      <c r="AB34" s="1"/>
      <c r="AC34" s="1"/>
      <c r="AD34" s="1"/>
      <c r="AE34" s="1"/>
      <c r="AF34" s="1"/>
      <c r="AG34" s="1"/>
    </row>
    <row r="35" spans="1:33" ht="15.75" customHeight="1">
      <c r="A35" s="1"/>
      <c r="B35" s="7"/>
      <c r="C35" s="196" t="s">
        <v>181</v>
      </c>
      <c r="D35" s="131"/>
      <c r="E35" s="131"/>
      <c r="F35" s="131"/>
      <c r="G35" s="131"/>
      <c r="H35" s="131"/>
      <c r="I35" s="131"/>
      <c r="J35" s="131"/>
      <c r="K35" s="131"/>
      <c r="L35" s="132"/>
      <c r="M35" s="7"/>
      <c r="N35" s="7"/>
      <c r="O35" s="7"/>
      <c r="P35" s="7"/>
      <c r="Q35" s="7"/>
      <c r="R35" s="7"/>
      <c r="S35" s="7"/>
      <c r="T35" s="7"/>
      <c r="U35" s="1"/>
      <c r="V35" s="1"/>
      <c r="W35" s="1"/>
      <c r="X35" s="1"/>
      <c r="Y35" s="1"/>
      <c r="Z35" s="1"/>
      <c r="AA35" s="1"/>
      <c r="AB35" s="1"/>
      <c r="AC35" s="1"/>
      <c r="AD35" s="1"/>
      <c r="AE35" s="1"/>
      <c r="AF35" s="1"/>
      <c r="AG35" s="1"/>
    </row>
    <row r="36" spans="1:33" ht="99.75" customHeight="1">
      <c r="A36" s="1"/>
      <c r="B36" s="7"/>
      <c r="C36" s="473" t="s">
        <v>182</v>
      </c>
      <c r="D36" s="458"/>
      <c r="E36" s="458"/>
      <c r="F36" s="458"/>
      <c r="G36" s="458"/>
      <c r="H36" s="458"/>
      <c r="I36" s="458"/>
      <c r="J36" s="458"/>
      <c r="K36" s="458"/>
      <c r="L36" s="460"/>
      <c r="M36" s="7"/>
      <c r="N36" s="7"/>
      <c r="O36" s="7"/>
      <c r="P36" s="7"/>
      <c r="Q36" s="7"/>
      <c r="R36" s="7"/>
      <c r="S36" s="7"/>
      <c r="T36" s="7"/>
      <c r="U36" s="1"/>
      <c r="V36" s="1"/>
      <c r="W36" s="1"/>
      <c r="X36" s="1"/>
      <c r="Y36" s="1"/>
      <c r="Z36" s="1"/>
      <c r="AA36" s="1"/>
      <c r="AB36" s="1"/>
      <c r="AC36" s="1"/>
      <c r="AD36" s="1"/>
      <c r="AE36" s="1"/>
      <c r="AF36" s="1"/>
      <c r="AG36" s="1"/>
    </row>
    <row r="37" spans="1:33" ht="7.5" customHeight="1">
      <c r="A37" s="1"/>
      <c r="B37" s="7"/>
      <c r="C37" s="7"/>
      <c r="D37" s="7"/>
      <c r="E37" s="7"/>
      <c r="F37" s="7"/>
      <c r="G37" s="7"/>
      <c r="H37" s="7"/>
      <c r="I37" s="7"/>
      <c r="J37" s="7"/>
      <c r="K37" s="7"/>
      <c r="L37" s="7"/>
      <c r="M37" s="7"/>
      <c r="N37" s="7"/>
      <c r="O37" s="7"/>
      <c r="P37" s="7"/>
      <c r="Q37" s="7"/>
      <c r="R37" s="7"/>
      <c r="S37" s="7"/>
      <c r="T37" s="7"/>
      <c r="U37" s="1"/>
      <c r="V37" s="1"/>
      <c r="W37" s="1"/>
      <c r="X37" s="1"/>
      <c r="Y37" s="1"/>
      <c r="Z37" s="1"/>
      <c r="AA37" s="1"/>
      <c r="AB37" s="1"/>
      <c r="AC37" s="1"/>
      <c r="AD37" s="1"/>
      <c r="AE37" s="1"/>
      <c r="AF37" s="1"/>
      <c r="AG37" s="1"/>
    </row>
    <row r="38" spans="1:33" ht="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25.5" hidden="1" customHeight="1">
      <c r="A39" s="1"/>
      <c r="B39" s="1"/>
      <c r="C39" s="235" t="s">
        <v>190</v>
      </c>
      <c r="D39" s="236" t="s">
        <v>69</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ht="15.75" hidden="1" customHeight="1">
      <c r="A40" s="1"/>
      <c r="B40" s="1"/>
      <c r="C40" s="237" t="s">
        <v>105</v>
      </c>
      <c r="D40" s="237" t="s">
        <v>105</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ht="15.75" hidden="1" customHeight="1">
      <c r="A41" s="1"/>
      <c r="B41" s="1">
        <v>1</v>
      </c>
      <c r="C41" s="237" t="s">
        <v>193</v>
      </c>
      <c r="D41" s="237" t="str">
        <f>IF('START - AWARD DETAILS'!C21="","",'START - AWARD DETAILS'!C21)</f>
        <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ht="15.75" hidden="1" customHeight="1">
      <c r="A42" s="1"/>
      <c r="B42" s="1">
        <f t="shared" ref="B42:B60" si="10">B41+1</f>
        <v>2</v>
      </c>
      <c r="C42" s="237" t="s">
        <v>194</v>
      </c>
      <c r="D42" s="237" t="str">
        <f>IF('START - AWARD DETAILS'!C22="","",'START - AWARD DETAILS'!C22)</f>
        <v/>
      </c>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ht="15.75" hidden="1" customHeight="1">
      <c r="A43" s="1"/>
      <c r="B43" s="1">
        <f t="shared" si="10"/>
        <v>3</v>
      </c>
      <c r="C43" s="237" t="s">
        <v>195</v>
      </c>
      <c r="D43" s="237" t="str">
        <f>IF('START - AWARD DETAILS'!C23="","",'START - AWARD DETAILS'!C23)</f>
        <v/>
      </c>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ht="15.75" hidden="1" customHeight="1">
      <c r="A44" s="1"/>
      <c r="B44" s="1">
        <f t="shared" si="10"/>
        <v>4</v>
      </c>
      <c r="C44" s="237" t="s">
        <v>196</v>
      </c>
      <c r="D44" s="237" t="str">
        <f>IF('START - AWARD DETAILS'!C24="","",'START - AWARD DETAILS'!C24)</f>
        <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ht="15.75" hidden="1" customHeight="1">
      <c r="A45" s="1"/>
      <c r="B45" s="1">
        <f t="shared" si="10"/>
        <v>5</v>
      </c>
      <c r="C45" s="1"/>
      <c r="D45" s="237" t="str">
        <f>IF('START - AWARD DETAILS'!C25="","",'START - AWARD DETAILS'!C25)</f>
        <v/>
      </c>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hidden="1" customHeight="1">
      <c r="A46" s="1"/>
      <c r="B46" s="1">
        <f t="shared" si="10"/>
        <v>6</v>
      </c>
      <c r="C46" s="1"/>
      <c r="D46" s="237" t="str">
        <f>IF('START - AWARD DETAILS'!C26="","",'START - AWARD DETAILS'!C26)</f>
        <v/>
      </c>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hidden="1" customHeight="1">
      <c r="A47" s="1"/>
      <c r="B47" s="1">
        <f t="shared" si="10"/>
        <v>7</v>
      </c>
      <c r="C47" s="1"/>
      <c r="D47" s="237" t="str">
        <f>IF('START - AWARD DETAILS'!C27="","",'START - AWARD DETAILS'!C27)</f>
        <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hidden="1" customHeight="1">
      <c r="A48" s="1"/>
      <c r="B48" s="1">
        <f t="shared" si="10"/>
        <v>8</v>
      </c>
      <c r="C48" s="1"/>
      <c r="D48" s="237" t="str">
        <f>IF('START - AWARD DETAILS'!C28="","",'START - AWARD DETAILS'!C28)</f>
        <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hidden="1" customHeight="1">
      <c r="A49" s="1"/>
      <c r="B49" s="1">
        <f t="shared" si="10"/>
        <v>9</v>
      </c>
      <c r="C49" s="1"/>
      <c r="D49" s="237" t="str">
        <f>IF('START - AWARD DETAILS'!C29="","",'START - AWARD DETAILS'!C29)</f>
        <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hidden="1" customHeight="1">
      <c r="A50" s="1"/>
      <c r="B50" s="1">
        <f t="shared" si="10"/>
        <v>10</v>
      </c>
      <c r="C50" s="1"/>
      <c r="D50" s="237" t="str">
        <f>IF('START - AWARD DETAILS'!C30="","",'START - AWARD DETAILS'!C30)</f>
        <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hidden="1" customHeight="1">
      <c r="A51" s="1"/>
      <c r="B51" s="1">
        <f t="shared" si="10"/>
        <v>11</v>
      </c>
      <c r="C51" s="1"/>
      <c r="D51" s="237" t="str">
        <f>IF('START - AWARD DETAILS'!C31="","",'START - AWARD DETAILS'!C31)</f>
        <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hidden="1" customHeight="1">
      <c r="A52" s="1"/>
      <c r="B52" s="1">
        <f t="shared" si="10"/>
        <v>12</v>
      </c>
      <c r="C52" s="1"/>
      <c r="D52" s="237" t="str">
        <f>IF('START - AWARD DETAILS'!C32="","",'START - AWARD DETAILS'!C32)</f>
        <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hidden="1" customHeight="1">
      <c r="A53" s="1"/>
      <c r="B53" s="1">
        <f t="shared" si="10"/>
        <v>13</v>
      </c>
      <c r="C53" s="1"/>
      <c r="D53" s="237" t="str">
        <f>IF('START - AWARD DETAILS'!C33="","",'START - AWARD DETAILS'!C33)</f>
        <v/>
      </c>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hidden="1" customHeight="1">
      <c r="A54" s="1"/>
      <c r="B54" s="1">
        <f t="shared" si="10"/>
        <v>14</v>
      </c>
      <c r="C54" s="1"/>
      <c r="D54" s="237" t="str">
        <f>IF('START - AWARD DETAILS'!C34="","",'START - AWARD DETAILS'!C34)</f>
        <v/>
      </c>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hidden="1" customHeight="1">
      <c r="A55" s="1"/>
      <c r="B55" s="1">
        <f t="shared" si="10"/>
        <v>15</v>
      </c>
      <c r="C55" s="1"/>
      <c r="D55" s="237" t="str">
        <f>IF('START - AWARD DETAILS'!C35="","",'START - AWARD DETAILS'!C35)</f>
        <v/>
      </c>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hidden="1" customHeight="1">
      <c r="A56" s="1"/>
      <c r="B56" s="1">
        <f t="shared" si="10"/>
        <v>16</v>
      </c>
      <c r="C56" s="1"/>
      <c r="D56" s="237" t="str">
        <f>IF('START - AWARD DETAILS'!C36="","",'START - AWARD DETAILS'!C36)</f>
        <v/>
      </c>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hidden="1" customHeight="1">
      <c r="A57" s="1"/>
      <c r="B57" s="1">
        <f t="shared" si="10"/>
        <v>17</v>
      </c>
      <c r="C57" s="1"/>
      <c r="D57" s="237" t="str">
        <f>IF('START - AWARD DETAILS'!C37="","",'START - AWARD DETAILS'!C37)</f>
        <v/>
      </c>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hidden="1" customHeight="1">
      <c r="A58" s="1"/>
      <c r="B58" s="1">
        <f t="shared" si="10"/>
        <v>18</v>
      </c>
      <c r="C58" s="1"/>
      <c r="D58" s="237" t="str">
        <f>IF('START - AWARD DETAILS'!C38="","",'START - AWARD DETAILS'!C38)</f>
        <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hidden="1" customHeight="1">
      <c r="A59" s="1"/>
      <c r="B59" s="1">
        <f t="shared" si="10"/>
        <v>19</v>
      </c>
      <c r="C59" s="1"/>
      <c r="D59" s="237" t="str">
        <f>IF('START - AWARD DETAILS'!C39="","",'START - AWARD DETAILS'!C39)</f>
        <v/>
      </c>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hidden="1" customHeight="1">
      <c r="A60" s="1"/>
      <c r="B60" s="1">
        <f t="shared" si="10"/>
        <v>20</v>
      </c>
      <c r="C60" s="1"/>
      <c r="D60" s="237" t="str">
        <f>IF('START - AWARD DETAILS'!C40="","",'START - AWARD DETAILS'!C40)</f>
        <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1:33"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1:33"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1:33"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1:33"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1:33"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1:33"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1:3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1:33"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1:33"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1:33"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row>
    <row r="267" spans="1:33"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row>
    <row r="268" spans="1:33"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row>
    <row r="269" spans="1:33"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row>
    <row r="270" spans="1:33"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row>
    <row r="271" spans="1:33"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row>
    <row r="272" spans="1:33"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row>
    <row r="273" spans="1:3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row>
    <row r="274" spans="1:33"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row>
    <row r="275" spans="1:33"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row>
    <row r="276" spans="1:33"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row>
    <row r="277" spans="1:33"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row>
    <row r="278" spans="1:33"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row>
    <row r="279" spans="1:33"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row>
    <row r="280" spans="1:33"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1:33"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1:33"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1:3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spans="1:33"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spans="1:33"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1:33"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1:33"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1:33"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1:33"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1:33"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1:33"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1:33"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1:3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1:33"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1:33"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1:33"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1:33"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1:33"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1:33"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1:33"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1:33"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1:33"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1:3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1:33"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1:33"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1:33"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row>
    <row r="307" spans="1:33"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row>
    <row r="308" spans="1:33"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row>
    <row r="309" spans="1:33"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spans="1:33"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spans="1:33"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spans="1:33"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row>
    <row r="313" spans="1:3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row>
    <row r="314" spans="1:33"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row>
    <row r="315" spans="1:33"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row>
    <row r="316" spans="1:33"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row>
    <row r="317" spans="1:33"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row>
    <row r="318" spans="1:33"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row>
    <row r="319" spans="1:33"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1:33"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1:33"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1:33"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1:3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1:33"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1:33"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1:33"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1:33"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1:33"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1:33"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1:33"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1:33"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1:33"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1: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1:33"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1:33"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1:33"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1:33"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1:33"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1:33"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1:33"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1:33"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1:33"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1:3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1:33"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1:33"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row>
    <row r="346" spans="1:33"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row>
    <row r="347" spans="1:33"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row>
    <row r="348" spans="1:33"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row>
    <row r="349" spans="1:33"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row>
    <row r="350" spans="1:33"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row>
    <row r="351" spans="1:33"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row>
    <row r="352" spans="1:33"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spans="1:3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spans="1:33"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row>
    <row r="355" spans="1:33"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row>
    <row r="356" spans="1:33"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1:33"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1:33"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1:33"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1:33"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1:33"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1:33"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1:3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1:33"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1:33"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1:33"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row>
    <row r="367" spans="1:33"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row>
    <row r="368" spans="1:33"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row>
    <row r="369" spans="1:33"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row>
    <row r="370" spans="1:33"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row>
    <row r="371" spans="1:33"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1:33"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1:3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1:33"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1:33"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1:33"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1:33"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1:33"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1:33"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1:33"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1:33"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row>
    <row r="382" spans="1:33"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row>
    <row r="383" spans="1:3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row>
    <row r="384" spans="1:33"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row>
    <row r="385" spans="1:33"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row>
    <row r="386" spans="1:33"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row>
    <row r="387" spans="1:33"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row>
    <row r="388" spans="1:33"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row>
    <row r="389" spans="1:33"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row>
    <row r="390" spans="1:33"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row>
    <row r="391" spans="1:33"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row>
    <row r="392" spans="1:33"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1:3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1:33"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1:33"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1:33"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1:33"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1:33"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1:33"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1:33"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1:33"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1:33"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1:3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1:33"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1:33"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1:33"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1:33"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1:33"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1:33"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1:33"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3"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3"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1:33"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spans="1:33"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spans="1:33"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spans="1:33"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spans="1:33"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3"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3"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3"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3"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3"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3"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3"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spans="1:33"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spans="1:33"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spans="1:33"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spans="1:33"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spans="1:33"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spans="1:33"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spans="1: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spans="1:33"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1:33"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1:33"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1:33"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3"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3"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3"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3"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3"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3"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3"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3"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3"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spans="1:33"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spans="1:33"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spans="1:33"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spans="1:33"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spans="1:33"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spans="1:3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spans="1:33"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spans="1:33"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3"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3"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3"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3"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3"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3"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3"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spans="1:33"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spans="1:3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spans="1:33"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spans="1:33"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spans="1:33"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spans="1:33"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spans="1:33"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spans="1:33"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3"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3"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3"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3"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3"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3"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3"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3"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3"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3"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3"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3"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3"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3"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spans="1:33"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spans="1:33"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spans="1:33"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spans="1:33"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spans="1:33"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spans="1:33"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spans="1:33"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spans="1:3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spans="1:33"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3"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3"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3"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3"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3"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3"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3"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3"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3"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spans="1:3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spans="1:33"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spans="1:33"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spans="1:33"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spans="1:33"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spans="1:33"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spans="1:33"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3"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3"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3"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1: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3"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3"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3"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3"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3"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3"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3"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3"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3"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spans="1:33"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spans="1:33"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spans="1:33"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spans="1:33"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spans="1:33"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spans="1:33"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spans="1:33"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spans="1:33"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spans="1:33"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spans="1:3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1:33"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spans="1:33"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3"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3"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3"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3"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3"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3"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3"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3"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3"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3"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3"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spans="1:33"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spans="1:33"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spans="1:33"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spans="1:33"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spans="1:33"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spans="1:33"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spans="1:33"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spans="1:33"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1:33"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spans="1:33"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1:33"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3"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3"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3"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3"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spans="1:33"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spans="1:33"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spans="1:33"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spans="1:33"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spans="1:33"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spans="1:3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spans="1:33"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spans="1:33"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1:33"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1:33"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1:33"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3"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3"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1:33"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1:33"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1:3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1:33"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1:33"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1:33"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1:33"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1:33"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1:33"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1:33"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spans="1:33"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row>
    <row r="622" spans="1:33"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row>
    <row r="623" spans="1:3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row>
    <row r="624" spans="1:33"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row>
    <row r="625" spans="1:33"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row>
    <row r="626" spans="1:33"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row>
    <row r="627" spans="1:33"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row>
    <row r="628" spans="1:33"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row>
    <row r="629" spans="1:33"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1:33"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spans="1:33"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spans="1:33"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1: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spans="1:33"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1:33"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1:33"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1:33"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1:33"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1:33"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1:33"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1:33"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1:33"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1:3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1:33"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1:33"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row>
    <row r="646" spans="1:33"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row>
    <row r="647" spans="1:33"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row>
    <row r="648" spans="1:33"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row>
    <row r="649" spans="1:33"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row>
    <row r="650" spans="1:33"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row>
    <row r="651" spans="1:33"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row>
    <row r="652" spans="1:33"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row>
    <row r="653" spans="1:3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row>
    <row r="654" spans="1:33"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row>
    <row r="655" spans="1:33"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row>
    <row r="656" spans="1:33"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row>
    <row r="657" spans="1:33"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row>
    <row r="658" spans="1:33"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row>
    <row r="659" spans="1:33"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row>
    <row r="660" spans="1:33"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1:33"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spans="1:33"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spans="1:3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spans="1:33"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spans="1:33"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spans="1:33"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1:33"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1:33"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1:33"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1:33"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spans="1:33"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1:33"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1:3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1:33"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1:33"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1:33"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1:33"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1:33"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1:33"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1:33"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1:33"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1:33"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1:3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1:33"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1:33"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1:33"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1:33"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1:33"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1:33"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spans="1:33"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row>
    <row r="691" spans="1:33"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row>
    <row r="692" spans="1:33"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row>
    <row r="693" spans="1:3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row>
    <row r="694" spans="1:33"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row>
    <row r="695" spans="1:33"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row>
    <row r="696" spans="1:33"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row>
    <row r="697" spans="1:33"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row>
    <row r="698" spans="1:33"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row>
    <row r="699" spans="1:33"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row>
    <row r="700" spans="1:33"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row>
    <row r="701" spans="1:33"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row>
    <row r="702" spans="1:33"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row>
    <row r="703" spans="1:3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row>
    <row r="704" spans="1:33"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1:33"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1:33"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row>
    <row r="707" spans="1:33"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1:33"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1:33"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1:33"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1:33"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1:33"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1:3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1:33"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1:33"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1:33"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1:33"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1:33"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1:33"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1:33"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1:33"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1:33"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1:3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1:33"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1:33"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1:33"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1:33"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1:33"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1:33"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1:33"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1:33"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1:33"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row>
    <row r="733" spans="1: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row>
    <row r="734" spans="1:33"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row>
    <row r="735" spans="1:33"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row>
    <row r="736" spans="1:33"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row>
    <row r="737" spans="1:33"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row>
    <row r="738" spans="1:33"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1:33"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1:33"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1:33"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1:33"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1:3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1:33"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1:33"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1:33"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1:33"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1:33"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1:33"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1:33"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row>
    <row r="751" spans="1:33"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row>
    <row r="752" spans="1:33"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row>
    <row r="753" spans="1:3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row>
    <row r="754" spans="1:33"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row>
    <row r="755" spans="1:33"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spans="1:33"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spans="1:33"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1:33"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1:33"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1:33"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1:33"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1:33"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1:3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1:33"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1:33"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1:33"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1:33"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1:33"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spans="1:33"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spans="1:33"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spans="1:33"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spans="1:33"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spans="1:3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spans="1:33"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spans="1:33"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spans="1:33"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spans="1:33"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spans="1:33"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spans="1:33"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spans="1:33"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1:33"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spans="1:33"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1:3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1:33"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1:33"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1:33"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1:33"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1:33"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1:33"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1:33"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1:33"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1:33"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1:3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1:33"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1:33"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1:33"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1:33"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1:33"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1:33"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1:33"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1:33"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1:33"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1:3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1:33"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spans="1:33"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spans="1:33"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spans="1:33"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spans="1:33"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spans="1:33"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spans="1:33"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1:33"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1:33"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1:3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spans="1:33"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spans="1:33"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spans="1:33"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spans="1:33"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spans="1:33"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spans="1:33"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spans="1:33"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spans="1:33"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spans="1:33"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row>
    <row r="823" spans="1:3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row>
    <row r="824" spans="1:33"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row>
    <row r="825" spans="1:33"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row>
    <row r="826" spans="1:33"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row>
    <row r="827" spans="1:33"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row>
    <row r="828" spans="1:33"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row>
    <row r="829" spans="1:33"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spans="1:33"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spans="1:33"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spans="1:33"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spans="1: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spans="1:33"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spans="1:33"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spans="1:33"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spans="1:33"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spans="1:33"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spans="1:33"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spans="1:33"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spans="1:33"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spans="1:33"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spans="1:3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row>
    <row r="844" spans="1:33"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row>
    <row r="845" spans="1:33"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row>
    <row r="846" spans="1:33"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row>
    <row r="847" spans="1:33"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row>
    <row r="848" spans="1:33"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row>
    <row r="849" spans="1:33"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spans="1:33"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spans="1:33"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spans="1:33"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spans="1:3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spans="1:33"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spans="1:33"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spans="1:33"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spans="1:33"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spans="1:33"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spans="1:33"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spans="1:33"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spans="1:33"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row>
    <row r="862" spans="1:33"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row>
    <row r="863" spans="1:3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row>
    <row r="864" spans="1:33"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row>
    <row r="865" spans="1:33"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spans="1:33"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spans="1:33"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spans="1:33"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spans="1:33"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spans="1:33"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spans="1:33"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spans="1:33"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spans="1:3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row>
    <row r="874" spans="1:33"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row>
    <row r="875" spans="1:33"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row>
    <row r="876" spans="1:33"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row>
    <row r="877" spans="1:33"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row>
    <row r="878" spans="1:33"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row>
    <row r="879" spans="1:33"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row>
    <row r="880" spans="1:33"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row>
    <row r="881" spans="1:33"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row>
    <row r="882" spans="1:33"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row>
    <row r="883" spans="1:3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row>
    <row r="884" spans="1:33"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row>
    <row r="885" spans="1:33"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row>
    <row r="886" spans="1:33"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row>
    <row r="887" spans="1:33"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row>
    <row r="888" spans="1:33"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row>
    <row r="889" spans="1:33"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row>
    <row r="890" spans="1:33"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row>
    <row r="891" spans="1:33"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row>
    <row r="892" spans="1:33"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row>
    <row r="893" spans="1:3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row>
    <row r="894" spans="1:33"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row>
    <row r="895" spans="1:33"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row>
    <row r="896" spans="1:33"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row>
    <row r="897" spans="1:33"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row>
    <row r="898" spans="1:33"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row>
    <row r="899" spans="1:33"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row>
    <row r="900" spans="1:33"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row>
    <row r="901" spans="1:33"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row>
    <row r="902" spans="1:33"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row>
    <row r="903" spans="1:3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row>
    <row r="904" spans="1:33"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row>
    <row r="905" spans="1:33"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row>
    <row r="906" spans="1:33"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row>
    <row r="907" spans="1:33"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row>
    <row r="908" spans="1:33"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row>
    <row r="909" spans="1:33"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row>
    <row r="910" spans="1:33"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row>
    <row r="911" spans="1:33"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row>
    <row r="912" spans="1:33"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row>
    <row r="913" spans="1:3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row>
    <row r="914" spans="1:33"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row>
    <row r="915" spans="1:33"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row>
    <row r="916" spans="1:33"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row>
    <row r="917" spans="1:33"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row>
    <row r="918" spans="1:33"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row>
    <row r="919" spans="1:33"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row>
    <row r="920" spans="1:33"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row>
    <row r="921" spans="1:33"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row>
    <row r="922" spans="1:33"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row>
    <row r="923" spans="1:3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row>
    <row r="924" spans="1:33"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row>
    <row r="925" spans="1:33"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row>
    <row r="926" spans="1:33"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row>
    <row r="927" spans="1:33"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row>
    <row r="928" spans="1:33"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row>
    <row r="929" spans="1:33"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row>
    <row r="930" spans="1:33"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row>
    <row r="931" spans="1:33"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row>
    <row r="932" spans="1:33"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row>
    <row r="933" spans="1: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row>
    <row r="934" spans="1:33"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row>
    <row r="935" spans="1:33"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row>
    <row r="936" spans="1:33"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row>
    <row r="937" spans="1:33"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row>
    <row r="938" spans="1:33"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row>
    <row r="939" spans="1:33"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row>
    <row r="940" spans="1:33"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row>
    <row r="941" spans="1:33"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row>
    <row r="942" spans="1:33"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row>
    <row r="943" spans="1:3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row>
    <row r="944" spans="1:33"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row>
    <row r="945" spans="1:33"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row>
    <row r="946" spans="1:33"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row>
    <row r="947" spans="1:33"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row>
    <row r="948" spans="1:33"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row>
    <row r="949" spans="1:33"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row>
    <row r="950" spans="1:33"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row>
    <row r="951" spans="1:33"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row>
    <row r="952" spans="1:33"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row>
    <row r="953" spans="1:3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row>
    <row r="954" spans="1:33"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row>
    <row r="955" spans="1:33"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row>
    <row r="956" spans="1:33"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row>
    <row r="957" spans="1:33"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row>
    <row r="958" spans="1:33"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row>
    <row r="959" spans="1:33"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row>
    <row r="960" spans="1:33"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row>
    <row r="961" spans="1:33"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row>
    <row r="962" spans="1:33"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row>
    <row r="963" spans="1:3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row>
    <row r="964" spans="1:33"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row>
    <row r="965" spans="1:33"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row>
    <row r="966" spans="1:33"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row>
    <row r="967" spans="1:33"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row>
    <row r="968" spans="1:33"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row>
    <row r="969" spans="1:33"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row>
    <row r="970" spans="1:33"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row>
    <row r="971" spans="1:33"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row>
    <row r="972" spans="1:33"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row>
    <row r="973" spans="1:3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row>
    <row r="974" spans="1:33"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row>
    <row r="975" spans="1:33"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row>
    <row r="976" spans="1:33"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row>
    <row r="977" spans="1:33"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row>
    <row r="978" spans="1:33"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row>
    <row r="979" spans="1:33"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row>
    <row r="980" spans="1:33"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row>
    <row r="981" spans="1:33"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row>
    <row r="982" spans="1:33"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row>
    <row r="983" spans="1:3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row>
    <row r="984" spans="1:33"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row>
    <row r="985" spans="1:33"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row>
    <row r="986" spans="1:33"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row>
    <row r="987" spans="1:33"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row>
    <row r="988" spans="1:33"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row>
    <row r="989" spans="1:33"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row>
    <row r="990" spans="1:33"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row>
    <row r="991" spans="1:33"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row>
    <row r="992" spans="1:33"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row>
    <row r="993" spans="1:3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row>
    <row r="994" spans="1:33"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row>
    <row r="995" spans="1:33"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row>
    <row r="996" spans="1:33"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row>
    <row r="997" spans="1:33"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row>
    <row r="998" spans="1:33"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row>
    <row r="999" spans="1:33"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row>
    <row r="1000" spans="1:3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row>
  </sheetData>
  <autoFilter ref="C11:G11" xr:uid="{00000000-0009-0000-0000-000009000000}"/>
  <mergeCells count="3">
    <mergeCell ref="C3:L3"/>
    <mergeCell ref="C9:L9"/>
    <mergeCell ref="C36:L36"/>
  </mergeCells>
  <dataValidations count="2">
    <dataValidation type="list" allowBlank="1" showErrorMessage="1" sqref="D12:D31" xr:uid="{00000000-0002-0000-0900-000000000000}">
      <formula1>$C$40:$C$44</formula1>
    </dataValidation>
    <dataValidation type="list" allowBlank="1" showErrorMessage="1" sqref="E12:E31" xr:uid="{00000000-0002-0000-0900-000001000000}">
      <formula1>$D$40:$D$60</formula1>
    </dataValidation>
  </dataValidation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showGridLines="0" workbookViewId="0">
      <selection activeCell="C3" sqref="C3:M3"/>
    </sheetView>
  </sheetViews>
  <sheetFormatPr defaultColWidth="14.42578125" defaultRowHeight="15" customHeight="1"/>
  <cols>
    <col min="1" max="2" width="1.42578125" customWidth="1"/>
    <col min="3" max="3" width="30.7109375" customWidth="1"/>
    <col min="4" max="5" width="20.7109375" customWidth="1"/>
    <col min="6" max="18" width="11.7109375" customWidth="1"/>
    <col min="19" max="20" width="1.7109375" customWidth="1"/>
    <col min="21" max="23" width="8" hidden="1" customWidth="1"/>
    <col min="24" max="26" width="8.7109375" customWidth="1"/>
  </cols>
  <sheetData>
    <row r="1" spans="1:26" ht="7.5" customHeight="1">
      <c r="A1" s="1"/>
      <c r="B1" s="1"/>
      <c r="C1" s="1"/>
      <c r="D1" s="1"/>
      <c r="E1" s="1"/>
      <c r="F1" s="1"/>
      <c r="G1" s="1"/>
      <c r="H1" s="1"/>
      <c r="I1" s="1"/>
      <c r="J1" s="1"/>
      <c r="K1" s="1"/>
      <c r="L1" s="1"/>
      <c r="M1" s="1"/>
      <c r="N1" s="1"/>
      <c r="O1" s="1"/>
      <c r="P1" s="1"/>
      <c r="Q1" s="1"/>
      <c r="R1" s="1"/>
      <c r="S1" s="1"/>
      <c r="T1" s="1"/>
      <c r="U1" s="1"/>
      <c r="V1" s="1"/>
      <c r="W1" s="1"/>
      <c r="X1" s="1"/>
      <c r="Y1" s="1"/>
      <c r="Z1" s="1"/>
    </row>
    <row r="2" spans="1:26" ht="7.5" customHeight="1">
      <c r="A2" s="1"/>
      <c r="B2" s="7"/>
      <c r="C2" s="7"/>
      <c r="D2" s="7"/>
      <c r="E2" s="7"/>
      <c r="F2" s="7"/>
      <c r="G2" s="7"/>
      <c r="H2" s="7"/>
      <c r="I2" s="7"/>
      <c r="J2" s="7"/>
      <c r="K2" s="7"/>
      <c r="L2" s="7"/>
      <c r="M2" s="7"/>
      <c r="N2" s="7"/>
      <c r="O2" s="7"/>
      <c r="P2" s="7"/>
      <c r="Q2" s="7"/>
      <c r="R2" s="7"/>
      <c r="S2" s="7"/>
      <c r="T2" s="1"/>
      <c r="U2" s="1"/>
      <c r="V2" s="1"/>
      <c r="W2" s="1"/>
      <c r="X2" s="1"/>
      <c r="Y2" s="1"/>
      <c r="Z2" s="1"/>
    </row>
    <row r="3" spans="1:26" ht="16.5" customHeight="1">
      <c r="A3" s="1"/>
      <c r="B3" s="7"/>
      <c r="C3" s="483" t="s">
        <v>197</v>
      </c>
      <c r="D3" s="484"/>
      <c r="E3" s="484"/>
      <c r="F3" s="484"/>
      <c r="G3" s="484"/>
      <c r="H3" s="484"/>
      <c r="I3" s="484"/>
      <c r="J3" s="484"/>
      <c r="K3" s="484"/>
      <c r="L3" s="484"/>
      <c r="M3" s="484"/>
      <c r="N3" s="7"/>
      <c r="O3" s="7"/>
      <c r="P3" s="7"/>
      <c r="Q3" s="7"/>
      <c r="R3" s="7"/>
      <c r="S3" s="7"/>
      <c r="T3" s="1"/>
      <c r="U3" s="1"/>
      <c r="V3" s="1"/>
      <c r="W3" s="1"/>
      <c r="X3" s="1"/>
      <c r="Y3" s="1"/>
      <c r="Z3" s="1"/>
    </row>
    <row r="4" spans="1:26" ht="7.5" customHeight="1">
      <c r="A4" s="1"/>
      <c r="B4" s="7"/>
      <c r="C4" s="7"/>
      <c r="D4" s="7"/>
      <c r="E4" s="7"/>
      <c r="F4" s="7"/>
      <c r="G4" s="7"/>
      <c r="H4" s="7"/>
      <c r="I4" s="7"/>
      <c r="J4" s="7"/>
      <c r="K4" s="7"/>
      <c r="L4" s="7"/>
      <c r="M4" s="7"/>
      <c r="N4" s="7"/>
      <c r="O4" s="7"/>
      <c r="P4" s="7"/>
      <c r="Q4" s="7"/>
      <c r="R4" s="7"/>
      <c r="S4" s="7"/>
      <c r="T4" s="1"/>
      <c r="U4" s="1"/>
      <c r="V4" s="1"/>
      <c r="W4" s="1"/>
      <c r="X4" s="1"/>
      <c r="Y4" s="1"/>
      <c r="Z4" s="1"/>
    </row>
    <row r="5" spans="1:26" ht="15.75" customHeight="1">
      <c r="A5" s="1"/>
      <c r="B5" s="7"/>
      <c r="C5" s="10" t="s">
        <v>21</v>
      </c>
      <c r="D5" s="125" t="str">
        <f>IF('START - AWARD DETAILS'!D13="","",'START - AWARD DETAILS'!D13)</f>
        <v/>
      </c>
      <c r="E5" s="131"/>
      <c r="F5" s="131"/>
      <c r="G5" s="131"/>
      <c r="H5" s="131"/>
      <c r="I5" s="131"/>
      <c r="J5" s="131"/>
      <c r="K5" s="131"/>
      <c r="L5" s="131"/>
      <c r="M5" s="131"/>
      <c r="N5" s="7"/>
      <c r="O5" s="7"/>
      <c r="P5" s="7"/>
      <c r="Q5" s="7"/>
      <c r="R5" s="7"/>
      <c r="S5" s="7"/>
      <c r="T5" s="1"/>
      <c r="U5" s="1"/>
      <c r="V5" s="1"/>
      <c r="W5" s="1"/>
      <c r="X5" s="1"/>
      <c r="Y5" s="1"/>
      <c r="Z5" s="1"/>
    </row>
    <row r="6" spans="1:26" ht="7.5" customHeight="1">
      <c r="A6" s="1"/>
      <c r="B6" s="7"/>
      <c r="C6" s="7"/>
      <c r="D6" s="7"/>
      <c r="E6" s="7"/>
      <c r="F6" s="7"/>
      <c r="G6" s="7"/>
      <c r="H6" s="7"/>
      <c r="I6" s="7"/>
      <c r="J6" s="7"/>
      <c r="K6" s="7"/>
      <c r="L6" s="7"/>
      <c r="M6" s="7"/>
      <c r="N6" s="7"/>
      <c r="O6" s="7"/>
      <c r="P6" s="7"/>
      <c r="Q6" s="7"/>
      <c r="R6" s="7"/>
      <c r="S6" s="7"/>
      <c r="T6" s="1"/>
      <c r="U6" s="1"/>
      <c r="V6" s="1"/>
      <c r="W6" s="1"/>
      <c r="X6" s="1"/>
      <c r="Y6" s="1"/>
      <c r="Z6" s="1"/>
    </row>
    <row r="7" spans="1:26" ht="15.75" customHeight="1">
      <c r="A7" s="1"/>
      <c r="B7" s="7"/>
      <c r="C7" s="211" t="s">
        <v>22</v>
      </c>
      <c r="D7" s="126" t="str">
        <f>IF('START - AWARD DETAILS'!D14="","",'START - AWARD DETAILS'!D14)</f>
        <v/>
      </c>
      <c r="E7" s="131"/>
      <c r="F7" s="131"/>
      <c r="G7" s="131"/>
      <c r="H7" s="131"/>
      <c r="I7" s="131"/>
      <c r="J7" s="131"/>
      <c r="K7" s="131"/>
      <c r="L7" s="131"/>
      <c r="M7" s="131"/>
      <c r="N7" s="7"/>
      <c r="O7" s="7"/>
      <c r="P7" s="7"/>
      <c r="Q7" s="7"/>
      <c r="R7" s="7"/>
      <c r="S7" s="7"/>
      <c r="T7" s="1"/>
      <c r="U7" s="1"/>
      <c r="V7" s="1"/>
      <c r="W7" s="1"/>
      <c r="X7" s="1"/>
      <c r="Y7" s="1"/>
      <c r="Z7" s="1"/>
    </row>
    <row r="8" spans="1:26" ht="7.5" customHeight="1">
      <c r="A8" s="1"/>
      <c r="B8" s="7"/>
      <c r="C8" s="7"/>
      <c r="D8" s="7"/>
      <c r="E8" s="7"/>
      <c r="F8" s="7"/>
      <c r="G8" s="7"/>
      <c r="H8" s="7"/>
      <c r="I8" s="7"/>
      <c r="J8" s="7"/>
      <c r="K8" s="7"/>
      <c r="L8" s="7"/>
      <c r="M8" s="7"/>
      <c r="N8" s="7"/>
      <c r="O8" s="7"/>
      <c r="P8" s="7"/>
      <c r="Q8" s="7"/>
      <c r="R8" s="7"/>
      <c r="S8" s="7"/>
      <c r="T8" s="1"/>
      <c r="U8" s="1"/>
      <c r="V8" s="1"/>
      <c r="W8" s="1"/>
      <c r="X8" s="1"/>
      <c r="Y8" s="1"/>
      <c r="Z8" s="1"/>
    </row>
    <row r="9" spans="1:26" ht="231" customHeight="1">
      <c r="A9" s="238"/>
      <c r="B9" s="239"/>
      <c r="C9" s="473" t="s">
        <v>198</v>
      </c>
      <c r="D9" s="458"/>
      <c r="E9" s="458"/>
      <c r="F9" s="458"/>
      <c r="G9" s="458"/>
      <c r="H9" s="458"/>
      <c r="I9" s="458"/>
      <c r="J9" s="458"/>
      <c r="K9" s="458"/>
      <c r="L9" s="458"/>
      <c r="M9" s="460"/>
      <c r="N9" s="239"/>
      <c r="O9" s="239"/>
      <c r="P9" s="239"/>
      <c r="Q9" s="239"/>
      <c r="R9" s="239"/>
      <c r="S9" s="239"/>
      <c r="T9" s="238"/>
      <c r="U9" s="238"/>
      <c r="V9" s="238"/>
      <c r="W9" s="238"/>
      <c r="X9" s="1"/>
      <c r="Y9" s="1"/>
      <c r="Z9" s="1"/>
    </row>
    <row r="10" spans="1:26" ht="7.5" customHeight="1">
      <c r="A10" s="1"/>
      <c r="B10" s="7"/>
      <c r="C10" s="7"/>
      <c r="D10" s="7"/>
      <c r="E10" s="7"/>
      <c r="F10" s="7"/>
      <c r="G10" s="7"/>
      <c r="H10" s="7"/>
      <c r="I10" s="7"/>
      <c r="J10" s="7"/>
      <c r="K10" s="7"/>
      <c r="L10" s="7"/>
      <c r="M10" s="7"/>
      <c r="N10" s="7"/>
      <c r="O10" s="7"/>
      <c r="P10" s="7"/>
      <c r="Q10" s="7"/>
      <c r="R10" s="7"/>
      <c r="S10" s="7"/>
      <c r="T10" s="1"/>
      <c r="U10" s="1"/>
      <c r="V10" s="1"/>
      <c r="W10" s="1"/>
      <c r="X10" s="1"/>
      <c r="Y10" s="1"/>
      <c r="Z10" s="1"/>
    </row>
    <row r="11" spans="1:26" ht="38.25" customHeight="1">
      <c r="A11" s="1"/>
      <c r="B11" s="7"/>
      <c r="C11" s="120" t="s">
        <v>199</v>
      </c>
      <c r="D11" s="154" t="s">
        <v>69</v>
      </c>
      <c r="E11" s="157" t="s">
        <v>112</v>
      </c>
      <c r="F11" s="154" t="s">
        <v>118</v>
      </c>
      <c r="G11" s="154" t="s">
        <v>200</v>
      </c>
      <c r="H11" s="162" t="s">
        <v>158</v>
      </c>
      <c r="I11" s="154" t="s">
        <v>201</v>
      </c>
      <c r="J11" s="162" t="s">
        <v>202</v>
      </c>
      <c r="K11" s="154" t="s">
        <v>27</v>
      </c>
      <c r="L11" s="162" t="s">
        <v>203</v>
      </c>
      <c r="M11" s="154" t="s">
        <v>28</v>
      </c>
      <c r="N11" s="162" t="s">
        <v>204</v>
      </c>
      <c r="O11" s="154" t="s">
        <v>29</v>
      </c>
      <c r="P11" s="166" t="s">
        <v>205</v>
      </c>
      <c r="Q11" s="240" t="s">
        <v>206</v>
      </c>
      <c r="R11" s="241" t="s">
        <v>191</v>
      </c>
      <c r="S11" s="7"/>
      <c r="T11" s="1"/>
      <c r="U11" s="1"/>
      <c r="V11" s="1"/>
      <c r="W11" s="1"/>
      <c r="X11" s="1"/>
      <c r="Y11" s="1"/>
      <c r="Z11" s="1"/>
    </row>
    <row r="12" spans="1:26">
      <c r="A12" s="1"/>
      <c r="B12" s="7"/>
      <c r="C12" s="139" t="s">
        <v>182</v>
      </c>
      <c r="D12" s="140" t="s">
        <v>105</v>
      </c>
      <c r="E12" s="141" t="str">
        <f>IFERROR(VLOOKUP($D12,'START - AWARD DETAILS'!$C$21:$D$40,2,0),"")</f>
        <v/>
      </c>
      <c r="F12" s="216">
        <f t="shared" ref="F12:F31" si="0">IF(E12="HEI (UK)",0.8,1)</f>
        <v>1</v>
      </c>
      <c r="G12" s="142"/>
      <c r="H12" s="217">
        <f t="shared" ref="H12:H31" si="1">G12*F12</f>
        <v>0</v>
      </c>
      <c r="I12" s="142"/>
      <c r="J12" s="217">
        <f t="shared" ref="J12:J31" si="2">I12*F12</f>
        <v>0</v>
      </c>
      <c r="K12" s="142"/>
      <c r="L12" s="217">
        <f t="shared" ref="L12:L31" si="3">K12*F12</f>
        <v>0</v>
      </c>
      <c r="M12" s="142"/>
      <c r="N12" s="217">
        <f t="shared" ref="N12:N31" si="4">M12*F12</f>
        <v>0</v>
      </c>
      <c r="O12" s="142"/>
      <c r="P12" s="218">
        <f t="shared" ref="P12:P31" si="5">O12*F12</f>
        <v>0</v>
      </c>
      <c r="Q12" s="177">
        <f t="shared" ref="Q12:R12" si="6">G12+I12+K12+M12+O12</f>
        <v>0</v>
      </c>
      <c r="R12" s="221">
        <f t="shared" si="6"/>
        <v>0</v>
      </c>
      <c r="S12" s="7"/>
      <c r="T12" s="1"/>
      <c r="U12" s="1"/>
      <c r="V12" s="1"/>
      <c r="W12" s="1"/>
      <c r="X12" s="1"/>
      <c r="Y12" s="1"/>
      <c r="Z12" s="1"/>
    </row>
    <row r="13" spans="1:26">
      <c r="A13" s="1"/>
      <c r="B13" s="7"/>
      <c r="C13" s="146" t="s">
        <v>182</v>
      </c>
      <c r="D13" s="140" t="s">
        <v>105</v>
      </c>
      <c r="E13" s="141" t="str">
        <f>IFERROR(VLOOKUP($D13,'START - AWARD DETAILS'!$C$21:$D$40,2,0),"")</f>
        <v/>
      </c>
      <c r="F13" s="242">
        <f t="shared" si="0"/>
        <v>1</v>
      </c>
      <c r="G13" s="222"/>
      <c r="H13" s="243">
        <f t="shared" si="1"/>
        <v>0</v>
      </c>
      <c r="I13" s="222"/>
      <c r="J13" s="243">
        <f t="shared" si="2"/>
        <v>0</v>
      </c>
      <c r="K13" s="222"/>
      <c r="L13" s="243">
        <f t="shared" si="3"/>
        <v>0</v>
      </c>
      <c r="M13" s="222"/>
      <c r="N13" s="243">
        <f t="shared" si="4"/>
        <v>0</v>
      </c>
      <c r="O13" s="222"/>
      <c r="P13" s="244">
        <f t="shared" si="5"/>
        <v>0</v>
      </c>
      <c r="Q13" s="177">
        <f t="shared" ref="Q13:R13" si="7">G13+I13+K13+M13+O13</f>
        <v>0</v>
      </c>
      <c r="R13" s="221">
        <f t="shared" si="7"/>
        <v>0</v>
      </c>
      <c r="S13" s="7"/>
      <c r="T13" s="1"/>
      <c r="U13" s="1"/>
      <c r="V13" s="1"/>
      <c r="W13" s="1"/>
      <c r="X13" s="1"/>
      <c r="Y13" s="1"/>
      <c r="Z13" s="1"/>
    </row>
    <row r="14" spans="1:26">
      <c r="A14" s="1"/>
      <c r="B14" s="7"/>
      <c r="C14" s="146" t="s">
        <v>182</v>
      </c>
      <c r="D14" s="140" t="s">
        <v>105</v>
      </c>
      <c r="E14" s="141" t="str">
        <f>IFERROR(VLOOKUP($D14,'START - AWARD DETAILS'!$C$21:$D$40,2,0),"")</f>
        <v/>
      </c>
      <c r="F14" s="242">
        <f t="shared" si="0"/>
        <v>1</v>
      </c>
      <c r="G14" s="222"/>
      <c r="H14" s="243">
        <f t="shared" si="1"/>
        <v>0</v>
      </c>
      <c r="I14" s="222"/>
      <c r="J14" s="243">
        <f t="shared" si="2"/>
        <v>0</v>
      </c>
      <c r="K14" s="222"/>
      <c r="L14" s="243">
        <f t="shared" si="3"/>
        <v>0</v>
      </c>
      <c r="M14" s="222"/>
      <c r="N14" s="243">
        <f t="shared" si="4"/>
        <v>0</v>
      </c>
      <c r="O14" s="222"/>
      <c r="P14" s="244">
        <f t="shared" si="5"/>
        <v>0</v>
      </c>
      <c r="Q14" s="177">
        <f t="shared" ref="Q14:R14" si="8">G14+I14+K14+M14+O14</f>
        <v>0</v>
      </c>
      <c r="R14" s="221">
        <f t="shared" si="8"/>
        <v>0</v>
      </c>
      <c r="S14" s="7"/>
      <c r="T14" s="1"/>
      <c r="U14" s="1"/>
      <c r="V14" s="1"/>
      <c r="W14" s="1"/>
      <c r="X14" s="1"/>
      <c r="Y14" s="1"/>
      <c r="Z14" s="1"/>
    </row>
    <row r="15" spans="1:26">
      <c r="A15" s="1"/>
      <c r="B15" s="7"/>
      <c r="C15" s="146" t="s">
        <v>182</v>
      </c>
      <c r="D15" s="140" t="s">
        <v>105</v>
      </c>
      <c r="E15" s="141" t="str">
        <f>IFERROR(VLOOKUP($D15,'START - AWARD DETAILS'!$C$21:$D$40,2,0),"")</f>
        <v/>
      </c>
      <c r="F15" s="242">
        <f t="shared" si="0"/>
        <v>1</v>
      </c>
      <c r="G15" s="222"/>
      <c r="H15" s="243">
        <f t="shared" si="1"/>
        <v>0</v>
      </c>
      <c r="I15" s="222"/>
      <c r="J15" s="243">
        <f t="shared" si="2"/>
        <v>0</v>
      </c>
      <c r="K15" s="222"/>
      <c r="L15" s="243">
        <f t="shared" si="3"/>
        <v>0</v>
      </c>
      <c r="M15" s="222"/>
      <c r="N15" s="243">
        <f t="shared" si="4"/>
        <v>0</v>
      </c>
      <c r="O15" s="222"/>
      <c r="P15" s="244">
        <f t="shared" si="5"/>
        <v>0</v>
      </c>
      <c r="Q15" s="177">
        <f t="shared" ref="Q15:R15" si="9">G15+I15+K15+M15+O15</f>
        <v>0</v>
      </c>
      <c r="R15" s="221">
        <f t="shared" si="9"/>
        <v>0</v>
      </c>
      <c r="S15" s="7"/>
      <c r="T15" s="1"/>
      <c r="U15" s="1"/>
      <c r="V15" s="1"/>
      <c r="W15" s="1"/>
      <c r="X15" s="1"/>
      <c r="Y15" s="1"/>
      <c r="Z15" s="1"/>
    </row>
    <row r="16" spans="1:26">
      <c r="A16" s="1"/>
      <c r="B16" s="7"/>
      <c r="C16" s="146" t="s">
        <v>182</v>
      </c>
      <c r="D16" s="140" t="s">
        <v>105</v>
      </c>
      <c r="E16" s="141" t="str">
        <f>IFERROR(VLOOKUP($D16,'START - AWARD DETAILS'!$C$21:$D$40,2,0),"")</f>
        <v/>
      </c>
      <c r="F16" s="242">
        <f t="shared" si="0"/>
        <v>1</v>
      </c>
      <c r="G16" s="222"/>
      <c r="H16" s="243">
        <f t="shared" si="1"/>
        <v>0</v>
      </c>
      <c r="I16" s="222"/>
      <c r="J16" s="243">
        <f t="shared" si="2"/>
        <v>0</v>
      </c>
      <c r="K16" s="222"/>
      <c r="L16" s="243">
        <f t="shared" si="3"/>
        <v>0</v>
      </c>
      <c r="M16" s="222"/>
      <c r="N16" s="243">
        <f t="shared" si="4"/>
        <v>0</v>
      </c>
      <c r="O16" s="222"/>
      <c r="P16" s="244">
        <f t="shared" si="5"/>
        <v>0</v>
      </c>
      <c r="Q16" s="177">
        <f t="shared" ref="Q16:R16" si="10">G16+I16+K16+M16+O16</f>
        <v>0</v>
      </c>
      <c r="R16" s="221">
        <f t="shared" si="10"/>
        <v>0</v>
      </c>
      <c r="S16" s="7"/>
      <c r="T16" s="1"/>
      <c r="U16" s="1"/>
      <c r="V16" s="1"/>
      <c r="W16" s="1"/>
      <c r="X16" s="1"/>
      <c r="Y16" s="1"/>
      <c r="Z16" s="1"/>
    </row>
    <row r="17" spans="1:26">
      <c r="A17" s="1"/>
      <c r="B17" s="7"/>
      <c r="C17" s="146" t="s">
        <v>182</v>
      </c>
      <c r="D17" s="140" t="s">
        <v>105</v>
      </c>
      <c r="E17" s="141" t="str">
        <f>IFERROR(VLOOKUP($D17,'START - AWARD DETAILS'!$C$21:$D$40,2,0),"")</f>
        <v/>
      </c>
      <c r="F17" s="242">
        <f t="shared" si="0"/>
        <v>1</v>
      </c>
      <c r="G17" s="222"/>
      <c r="H17" s="243">
        <f t="shared" si="1"/>
        <v>0</v>
      </c>
      <c r="I17" s="222"/>
      <c r="J17" s="243">
        <f t="shared" si="2"/>
        <v>0</v>
      </c>
      <c r="K17" s="222"/>
      <c r="L17" s="243">
        <f t="shared" si="3"/>
        <v>0</v>
      </c>
      <c r="M17" s="222"/>
      <c r="N17" s="243">
        <f t="shared" si="4"/>
        <v>0</v>
      </c>
      <c r="O17" s="222"/>
      <c r="P17" s="244">
        <f t="shared" si="5"/>
        <v>0</v>
      </c>
      <c r="Q17" s="177">
        <f t="shared" ref="Q17:R17" si="11">G17+I17+K17+M17+O17</f>
        <v>0</v>
      </c>
      <c r="R17" s="221">
        <f t="shared" si="11"/>
        <v>0</v>
      </c>
      <c r="S17" s="7"/>
      <c r="T17" s="1"/>
      <c r="U17" s="1"/>
      <c r="V17" s="1"/>
      <c r="W17" s="1"/>
      <c r="X17" s="1"/>
      <c r="Y17" s="1"/>
      <c r="Z17" s="1"/>
    </row>
    <row r="18" spans="1:26">
      <c r="A18" s="1"/>
      <c r="B18" s="7"/>
      <c r="C18" s="146" t="s">
        <v>182</v>
      </c>
      <c r="D18" s="140" t="s">
        <v>105</v>
      </c>
      <c r="E18" s="141" t="str">
        <f>IFERROR(VLOOKUP($D18,'START - AWARD DETAILS'!$C$21:$D$40,2,0),"")</f>
        <v/>
      </c>
      <c r="F18" s="242">
        <f t="shared" si="0"/>
        <v>1</v>
      </c>
      <c r="G18" s="222"/>
      <c r="H18" s="243">
        <f t="shared" si="1"/>
        <v>0</v>
      </c>
      <c r="I18" s="222"/>
      <c r="J18" s="243">
        <f t="shared" si="2"/>
        <v>0</v>
      </c>
      <c r="K18" s="222"/>
      <c r="L18" s="243">
        <f t="shared" si="3"/>
        <v>0</v>
      </c>
      <c r="M18" s="222"/>
      <c r="N18" s="243">
        <f t="shared" si="4"/>
        <v>0</v>
      </c>
      <c r="O18" s="222"/>
      <c r="P18" s="244">
        <f t="shared" si="5"/>
        <v>0</v>
      </c>
      <c r="Q18" s="177">
        <f t="shared" ref="Q18:R18" si="12">G18+I18+K18+M18+O18</f>
        <v>0</v>
      </c>
      <c r="R18" s="221">
        <f t="shared" si="12"/>
        <v>0</v>
      </c>
      <c r="S18" s="7"/>
      <c r="T18" s="1"/>
      <c r="U18" s="1"/>
      <c r="V18" s="1"/>
      <c r="W18" s="1"/>
      <c r="X18" s="1"/>
      <c r="Y18" s="1"/>
      <c r="Z18" s="1"/>
    </row>
    <row r="19" spans="1:26">
      <c r="A19" s="1"/>
      <c r="B19" s="7"/>
      <c r="C19" s="146" t="s">
        <v>182</v>
      </c>
      <c r="D19" s="140" t="s">
        <v>105</v>
      </c>
      <c r="E19" s="141" t="str">
        <f>IFERROR(VLOOKUP($D19,'START - AWARD DETAILS'!$C$21:$D$40,2,0),"")</f>
        <v/>
      </c>
      <c r="F19" s="242">
        <f t="shared" si="0"/>
        <v>1</v>
      </c>
      <c r="G19" s="222"/>
      <c r="H19" s="243">
        <f t="shared" si="1"/>
        <v>0</v>
      </c>
      <c r="I19" s="222"/>
      <c r="J19" s="243">
        <f t="shared" si="2"/>
        <v>0</v>
      </c>
      <c r="K19" s="222"/>
      <c r="L19" s="243">
        <f t="shared" si="3"/>
        <v>0</v>
      </c>
      <c r="M19" s="222"/>
      <c r="N19" s="243">
        <f t="shared" si="4"/>
        <v>0</v>
      </c>
      <c r="O19" s="222"/>
      <c r="P19" s="244">
        <f t="shared" si="5"/>
        <v>0</v>
      </c>
      <c r="Q19" s="177">
        <f t="shared" ref="Q19:R19" si="13">G19+I19+K19+M19+O19</f>
        <v>0</v>
      </c>
      <c r="R19" s="221">
        <f t="shared" si="13"/>
        <v>0</v>
      </c>
      <c r="S19" s="7"/>
      <c r="T19" s="1"/>
      <c r="U19" s="1"/>
      <c r="V19" s="1"/>
      <c r="W19" s="1"/>
      <c r="X19" s="1"/>
      <c r="Y19" s="1"/>
      <c r="Z19" s="1"/>
    </row>
    <row r="20" spans="1:26">
      <c r="A20" s="1"/>
      <c r="B20" s="7"/>
      <c r="C20" s="146" t="s">
        <v>182</v>
      </c>
      <c r="D20" s="140" t="s">
        <v>105</v>
      </c>
      <c r="E20" s="141" t="str">
        <f>IFERROR(VLOOKUP($D20,'START - AWARD DETAILS'!$C$21:$D$40,2,0),"")</f>
        <v/>
      </c>
      <c r="F20" s="242">
        <f t="shared" si="0"/>
        <v>1</v>
      </c>
      <c r="G20" s="222"/>
      <c r="H20" s="243">
        <f t="shared" si="1"/>
        <v>0</v>
      </c>
      <c r="I20" s="222"/>
      <c r="J20" s="243">
        <f t="shared" si="2"/>
        <v>0</v>
      </c>
      <c r="K20" s="222"/>
      <c r="L20" s="243">
        <f t="shared" si="3"/>
        <v>0</v>
      </c>
      <c r="M20" s="222"/>
      <c r="N20" s="243">
        <f t="shared" si="4"/>
        <v>0</v>
      </c>
      <c r="O20" s="222"/>
      <c r="P20" s="244">
        <f t="shared" si="5"/>
        <v>0</v>
      </c>
      <c r="Q20" s="177">
        <f t="shared" ref="Q20:R20" si="14">G20+I20+K20+M20+O20</f>
        <v>0</v>
      </c>
      <c r="R20" s="221">
        <f t="shared" si="14"/>
        <v>0</v>
      </c>
      <c r="S20" s="7"/>
      <c r="T20" s="1"/>
      <c r="U20" s="1"/>
      <c r="V20" s="1"/>
      <c r="W20" s="1"/>
      <c r="X20" s="1"/>
      <c r="Y20" s="1"/>
      <c r="Z20" s="1"/>
    </row>
    <row r="21" spans="1:26" ht="15.75" customHeight="1">
      <c r="A21" s="1"/>
      <c r="B21" s="7"/>
      <c r="C21" s="146" t="s">
        <v>182</v>
      </c>
      <c r="D21" s="140" t="s">
        <v>105</v>
      </c>
      <c r="E21" s="141" t="str">
        <f>IFERROR(VLOOKUP($D21,'START - AWARD DETAILS'!$C$21:$D$40,2,0),"")</f>
        <v/>
      </c>
      <c r="F21" s="242">
        <f t="shared" si="0"/>
        <v>1</v>
      </c>
      <c r="G21" s="222"/>
      <c r="H21" s="243">
        <f t="shared" si="1"/>
        <v>0</v>
      </c>
      <c r="I21" s="222"/>
      <c r="J21" s="243">
        <f t="shared" si="2"/>
        <v>0</v>
      </c>
      <c r="K21" s="222"/>
      <c r="L21" s="243">
        <f t="shared" si="3"/>
        <v>0</v>
      </c>
      <c r="M21" s="222"/>
      <c r="N21" s="243">
        <f t="shared" si="4"/>
        <v>0</v>
      </c>
      <c r="O21" s="222"/>
      <c r="P21" s="244">
        <f t="shared" si="5"/>
        <v>0</v>
      </c>
      <c r="Q21" s="177">
        <f t="shared" ref="Q21:R21" si="15">G21+I21+K21+M21+O21</f>
        <v>0</v>
      </c>
      <c r="R21" s="221">
        <f t="shared" si="15"/>
        <v>0</v>
      </c>
      <c r="S21" s="7"/>
      <c r="T21" s="1"/>
      <c r="U21" s="1"/>
      <c r="V21" s="1"/>
      <c r="W21" s="1"/>
      <c r="X21" s="1"/>
      <c r="Y21" s="1"/>
      <c r="Z21" s="1"/>
    </row>
    <row r="22" spans="1:26" ht="15.75" customHeight="1">
      <c r="A22" s="1"/>
      <c r="B22" s="7"/>
      <c r="C22" s="146" t="s">
        <v>182</v>
      </c>
      <c r="D22" s="140" t="s">
        <v>105</v>
      </c>
      <c r="E22" s="141" t="str">
        <f>IFERROR(VLOOKUP($D22,'START - AWARD DETAILS'!$C$21:$D$40,2,0),"")</f>
        <v/>
      </c>
      <c r="F22" s="242">
        <f t="shared" si="0"/>
        <v>1</v>
      </c>
      <c r="G22" s="222"/>
      <c r="H22" s="243">
        <f t="shared" si="1"/>
        <v>0</v>
      </c>
      <c r="I22" s="222"/>
      <c r="J22" s="243">
        <f t="shared" si="2"/>
        <v>0</v>
      </c>
      <c r="K22" s="222"/>
      <c r="L22" s="243">
        <f t="shared" si="3"/>
        <v>0</v>
      </c>
      <c r="M22" s="222"/>
      <c r="N22" s="243">
        <f t="shared" si="4"/>
        <v>0</v>
      </c>
      <c r="O22" s="222"/>
      <c r="P22" s="244">
        <f t="shared" si="5"/>
        <v>0</v>
      </c>
      <c r="Q22" s="177">
        <f t="shared" ref="Q22:R22" si="16">G22+I22+K22+M22+O22</f>
        <v>0</v>
      </c>
      <c r="R22" s="221">
        <f t="shared" si="16"/>
        <v>0</v>
      </c>
      <c r="S22" s="7"/>
      <c r="T22" s="1"/>
      <c r="U22" s="1"/>
      <c r="V22" s="1"/>
      <c r="W22" s="1"/>
      <c r="X22" s="1"/>
      <c r="Y22" s="1"/>
      <c r="Z22" s="1"/>
    </row>
    <row r="23" spans="1:26" ht="15.75" customHeight="1">
      <c r="A23" s="1"/>
      <c r="B23" s="7"/>
      <c r="C23" s="146" t="s">
        <v>182</v>
      </c>
      <c r="D23" s="140" t="s">
        <v>105</v>
      </c>
      <c r="E23" s="141" t="str">
        <f>IFERROR(VLOOKUP($D23,'START - AWARD DETAILS'!$C$21:$D$40,2,0),"")</f>
        <v/>
      </c>
      <c r="F23" s="242">
        <f t="shared" si="0"/>
        <v>1</v>
      </c>
      <c r="G23" s="222"/>
      <c r="H23" s="243">
        <f t="shared" si="1"/>
        <v>0</v>
      </c>
      <c r="I23" s="222"/>
      <c r="J23" s="243">
        <f t="shared" si="2"/>
        <v>0</v>
      </c>
      <c r="K23" s="222"/>
      <c r="L23" s="243">
        <f t="shared" si="3"/>
        <v>0</v>
      </c>
      <c r="M23" s="222"/>
      <c r="N23" s="243">
        <f t="shared" si="4"/>
        <v>0</v>
      </c>
      <c r="O23" s="222"/>
      <c r="P23" s="244">
        <f t="shared" si="5"/>
        <v>0</v>
      </c>
      <c r="Q23" s="177">
        <f t="shared" ref="Q23:R23" si="17">G23+I23+K23+M23+O23</f>
        <v>0</v>
      </c>
      <c r="R23" s="221">
        <f t="shared" si="17"/>
        <v>0</v>
      </c>
      <c r="S23" s="7"/>
      <c r="T23" s="1"/>
      <c r="U23" s="1"/>
      <c r="V23" s="1"/>
      <c r="W23" s="1"/>
      <c r="X23" s="1"/>
      <c r="Y23" s="1"/>
      <c r="Z23" s="1"/>
    </row>
    <row r="24" spans="1:26" ht="15.75" customHeight="1">
      <c r="A24" s="1"/>
      <c r="B24" s="7"/>
      <c r="C24" s="146" t="s">
        <v>182</v>
      </c>
      <c r="D24" s="140" t="s">
        <v>105</v>
      </c>
      <c r="E24" s="141" t="str">
        <f>IFERROR(VLOOKUP($D24,'START - AWARD DETAILS'!$C$21:$D$40,2,0),"")</f>
        <v/>
      </c>
      <c r="F24" s="242">
        <f t="shared" si="0"/>
        <v>1</v>
      </c>
      <c r="G24" s="222"/>
      <c r="H24" s="243">
        <f t="shared" si="1"/>
        <v>0</v>
      </c>
      <c r="I24" s="222"/>
      <c r="J24" s="243">
        <f t="shared" si="2"/>
        <v>0</v>
      </c>
      <c r="K24" s="222"/>
      <c r="L24" s="243">
        <f t="shared" si="3"/>
        <v>0</v>
      </c>
      <c r="M24" s="222"/>
      <c r="N24" s="243">
        <f t="shared" si="4"/>
        <v>0</v>
      </c>
      <c r="O24" s="222"/>
      <c r="P24" s="244">
        <f t="shared" si="5"/>
        <v>0</v>
      </c>
      <c r="Q24" s="177">
        <f t="shared" ref="Q24:R24" si="18">G24+I24+K24+M24+O24</f>
        <v>0</v>
      </c>
      <c r="R24" s="221">
        <f t="shared" si="18"/>
        <v>0</v>
      </c>
      <c r="S24" s="7"/>
      <c r="T24" s="1"/>
      <c r="U24" s="1"/>
      <c r="V24" s="1"/>
      <c r="W24" s="1"/>
      <c r="X24" s="1"/>
      <c r="Y24" s="1"/>
      <c r="Z24" s="1"/>
    </row>
    <row r="25" spans="1:26" ht="15.75" customHeight="1">
      <c r="A25" s="1"/>
      <c r="B25" s="7"/>
      <c r="C25" s="146" t="s">
        <v>182</v>
      </c>
      <c r="D25" s="140" t="s">
        <v>105</v>
      </c>
      <c r="E25" s="141" t="str">
        <f>IFERROR(VLOOKUP($D25,'START - AWARD DETAILS'!$C$21:$D$40,2,0),"")</f>
        <v/>
      </c>
      <c r="F25" s="242">
        <f t="shared" si="0"/>
        <v>1</v>
      </c>
      <c r="G25" s="222"/>
      <c r="H25" s="243">
        <f t="shared" si="1"/>
        <v>0</v>
      </c>
      <c r="I25" s="222"/>
      <c r="J25" s="243">
        <f t="shared" si="2"/>
        <v>0</v>
      </c>
      <c r="K25" s="222"/>
      <c r="L25" s="243">
        <f t="shared" si="3"/>
        <v>0</v>
      </c>
      <c r="M25" s="222"/>
      <c r="N25" s="243">
        <f t="shared" si="4"/>
        <v>0</v>
      </c>
      <c r="O25" s="222"/>
      <c r="P25" s="244">
        <f t="shared" si="5"/>
        <v>0</v>
      </c>
      <c r="Q25" s="177">
        <f t="shared" ref="Q25:R25" si="19">G25+I25+K25+M25+O25</f>
        <v>0</v>
      </c>
      <c r="R25" s="221">
        <f t="shared" si="19"/>
        <v>0</v>
      </c>
      <c r="S25" s="7"/>
      <c r="T25" s="1"/>
      <c r="U25" s="1"/>
      <c r="V25" s="1"/>
      <c r="W25" s="1"/>
      <c r="X25" s="1"/>
      <c r="Y25" s="1"/>
      <c r="Z25" s="1"/>
    </row>
    <row r="26" spans="1:26" ht="15.75" customHeight="1">
      <c r="A26" s="1"/>
      <c r="B26" s="7"/>
      <c r="C26" s="146" t="s">
        <v>182</v>
      </c>
      <c r="D26" s="140" t="s">
        <v>105</v>
      </c>
      <c r="E26" s="141" t="str">
        <f>IFERROR(VLOOKUP($D26,'START - AWARD DETAILS'!$C$21:$D$40,2,0),"")</f>
        <v/>
      </c>
      <c r="F26" s="242">
        <f t="shared" si="0"/>
        <v>1</v>
      </c>
      <c r="G26" s="222"/>
      <c r="H26" s="243">
        <f t="shared" si="1"/>
        <v>0</v>
      </c>
      <c r="I26" s="222"/>
      <c r="J26" s="243">
        <f t="shared" si="2"/>
        <v>0</v>
      </c>
      <c r="K26" s="222"/>
      <c r="L26" s="243">
        <f t="shared" si="3"/>
        <v>0</v>
      </c>
      <c r="M26" s="222"/>
      <c r="N26" s="243">
        <f t="shared" si="4"/>
        <v>0</v>
      </c>
      <c r="O26" s="222"/>
      <c r="P26" s="244">
        <f t="shared" si="5"/>
        <v>0</v>
      </c>
      <c r="Q26" s="177">
        <f t="shared" ref="Q26:R26" si="20">G26+I26+K26+M26+O26</f>
        <v>0</v>
      </c>
      <c r="R26" s="221">
        <f t="shared" si="20"/>
        <v>0</v>
      </c>
      <c r="S26" s="7"/>
      <c r="T26" s="1"/>
      <c r="U26" s="1"/>
      <c r="V26" s="1"/>
      <c r="W26" s="1"/>
      <c r="X26" s="1"/>
      <c r="Y26" s="1"/>
      <c r="Z26" s="1"/>
    </row>
    <row r="27" spans="1:26" ht="15.75" customHeight="1">
      <c r="A27" s="1"/>
      <c r="B27" s="7"/>
      <c r="C27" s="146" t="s">
        <v>182</v>
      </c>
      <c r="D27" s="140" t="s">
        <v>105</v>
      </c>
      <c r="E27" s="141" t="str">
        <f>IFERROR(VLOOKUP($D27,'START - AWARD DETAILS'!$C$21:$D$40,2,0),"")</f>
        <v/>
      </c>
      <c r="F27" s="242">
        <f t="shared" si="0"/>
        <v>1</v>
      </c>
      <c r="G27" s="222"/>
      <c r="H27" s="243">
        <f t="shared" si="1"/>
        <v>0</v>
      </c>
      <c r="I27" s="222"/>
      <c r="J27" s="243">
        <f t="shared" si="2"/>
        <v>0</v>
      </c>
      <c r="K27" s="222"/>
      <c r="L27" s="243">
        <f t="shared" si="3"/>
        <v>0</v>
      </c>
      <c r="M27" s="222"/>
      <c r="N27" s="243">
        <f t="shared" si="4"/>
        <v>0</v>
      </c>
      <c r="O27" s="222"/>
      <c r="P27" s="244">
        <f t="shared" si="5"/>
        <v>0</v>
      </c>
      <c r="Q27" s="177">
        <f t="shared" ref="Q27:R27" si="21">G27+I27+K27+M27+O27</f>
        <v>0</v>
      </c>
      <c r="R27" s="221">
        <f t="shared" si="21"/>
        <v>0</v>
      </c>
      <c r="S27" s="7"/>
      <c r="T27" s="1"/>
      <c r="U27" s="1"/>
      <c r="V27" s="1"/>
      <c r="W27" s="1"/>
      <c r="X27" s="1"/>
      <c r="Y27" s="1"/>
      <c r="Z27" s="1"/>
    </row>
    <row r="28" spans="1:26" ht="15.75" customHeight="1">
      <c r="A28" s="1"/>
      <c r="B28" s="7"/>
      <c r="C28" s="146" t="s">
        <v>182</v>
      </c>
      <c r="D28" s="140" t="s">
        <v>105</v>
      </c>
      <c r="E28" s="141" t="str">
        <f>IFERROR(VLOOKUP($D28,'START - AWARD DETAILS'!$C$21:$D$40,2,0),"")</f>
        <v/>
      </c>
      <c r="F28" s="242">
        <f t="shared" si="0"/>
        <v>1</v>
      </c>
      <c r="G28" s="222"/>
      <c r="H28" s="243">
        <f t="shared" si="1"/>
        <v>0</v>
      </c>
      <c r="I28" s="222"/>
      <c r="J28" s="243">
        <f t="shared" si="2"/>
        <v>0</v>
      </c>
      <c r="K28" s="222"/>
      <c r="L28" s="243">
        <f t="shared" si="3"/>
        <v>0</v>
      </c>
      <c r="M28" s="222"/>
      <c r="N28" s="243">
        <f t="shared" si="4"/>
        <v>0</v>
      </c>
      <c r="O28" s="222"/>
      <c r="P28" s="244">
        <f t="shared" si="5"/>
        <v>0</v>
      </c>
      <c r="Q28" s="177">
        <f t="shared" ref="Q28:R28" si="22">G28+I28+K28+M28+O28</f>
        <v>0</v>
      </c>
      <c r="R28" s="221">
        <f t="shared" si="22"/>
        <v>0</v>
      </c>
      <c r="S28" s="7"/>
      <c r="T28" s="1"/>
      <c r="U28" s="1"/>
      <c r="V28" s="1"/>
      <c r="W28" s="1"/>
      <c r="X28" s="1"/>
      <c r="Y28" s="1"/>
      <c r="Z28" s="1"/>
    </row>
    <row r="29" spans="1:26" ht="15.75" customHeight="1">
      <c r="A29" s="1"/>
      <c r="B29" s="7"/>
      <c r="C29" s="146" t="s">
        <v>182</v>
      </c>
      <c r="D29" s="140" t="s">
        <v>105</v>
      </c>
      <c r="E29" s="141" t="str">
        <f>IFERROR(VLOOKUP($D29,'START - AWARD DETAILS'!$C$21:$D$40,2,0),"")</f>
        <v/>
      </c>
      <c r="F29" s="242">
        <f t="shared" si="0"/>
        <v>1</v>
      </c>
      <c r="G29" s="222"/>
      <c r="H29" s="243">
        <f t="shared" si="1"/>
        <v>0</v>
      </c>
      <c r="I29" s="222"/>
      <c r="J29" s="243">
        <f t="shared" si="2"/>
        <v>0</v>
      </c>
      <c r="K29" s="222"/>
      <c r="L29" s="243">
        <f t="shared" si="3"/>
        <v>0</v>
      </c>
      <c r="M29" s="222"/>
      <c r="N29" s="243">
        <f t="shared" si="4"/>
        <v>0</v>
      </c>
      <c r="O29" s="222"/>
      <c r="P29" s="244">
        <f t="shared" si="5"/>
        <v>0</v>
      </c>
      <c r="Q29" s="177">
        <f t="shared" ref="Q29:R29" si="23">G29+I29+K29+M29+O29</f>
        <v>0</v>
      </c>
      <c r="R29" s="221">
        <f t="shared" si="23"/>
        <v>0</v>
      </c>
      <c r="S29" s="7"/>
      <c r="T29" s="1"/>
      <c r="U29" s="1"/>
      <c r="V29" s="1"/>
      <c r="W29" s="1"/>
      <c r="X29" s="1"/>
      <c r="Y29" s="1"/>
      <c r="Z29" s="1"/>
    </row>
    <row r="30" spans="1:26" ht="15.75" customHeight="1">
      <c r="A30" s="1"/>
      <c r="B30" s="7"/>
      <c r="C30" s="146" t="s">
        <v>182</v>
      </c>
      <c r="D30" s="140" t="s">
        <v>105</v>
      </c>
      <c r="E30" s="141" t="str">
        <f>IFERROR(VLOOKUP($D30,'START - AWARD DETAILS'!$C$21:$D$40,2,0),"")</f>
        <v/>
      </c>
      <c r="F30" s="242">
        <f t="shared" si="0"/>
        <v>1</v>
      </c>
      <c r="G30" s="222"/>
      <c r="H30" s="243">
        <f t="shared" si="1"/>
        <v>0</v>
      </c>
      <c r="I30" s="222"/>
      <c r="J30" s="243">
        <f t="shared" si="2"/>
        <v>0</v>
      </c>
      <c r="K30" s="222"/>
      <c r="L30" s="243">
        <f t="shared" si="3"/>
        <v>0</v>
      </c>
      <c r="M30" s="222"/>
      <c r="N30" s="243">
        <f t="shared" si="4"/>
        <v>0</v>
      </c>
      <c r="O30" s="222"/>
      <c r="P30" s="244">
        <f t="shared" si="5"/>
        <v>0</v>
      </c>
      <c r="Q30" s="177">
        <f t="shared" ref="Q30:R30" si="24">G30+I30+K30+M30+O30</f>
        <v>0</v>
      </c>
      <c r="R30" s="221">
        <f t="shared" si="24"/>
        <v>0</v>
      </c>
      <c r="S30" s="7"/>
      <c r="T30" s="1"/>
      <c r="U30" s="1"/>
      <c r="V30" s="1"/>
      <c r="W30" s="1"/>
      <c r="X30" s="1"/>
      <c r="Y30" s="1"/>
      <c r="Z30" s="1"/>
    </row>
    <row r="31" spans="1:26" ht="15.75" customHeight="1">
      <c r="A31" s="1"/>
      <c r="B31" s="7"/>
      <c r="C31" s="245" t="s">
        <v>182</v>
      </c>
      <c r="D31" s="140" t="s">
        <v>105</v>
      </c>
      <c r="E31" s="141" t="str">
        <f>IFERROR(VLOOKUP($D31,'START - AWARD DETAILS'!$C$21:$D$40,2,0),"")</f>
        <v/>
      </c>
      <c r="F31" s="246">
        <f t="shared" si="0"/>
        <v>1</v>
      </c>
      <c r="G31" s="228"/>
      <c r="H31" s="247">
        <f t="shared" si="1"/>
        <v>0</v>
      </c>
      <c r="I31" s="228"/>
      <c r="J31" s="247">
        <f t="shared" si="2"/>
        <v>0</v>
      </c>
      <c r="K31" s="228"/>
      <c r="L31" s="247">
        <f t="shared" si="3"/>
        <v>0</v>
      </c>
      <c r="M31" s="228"/>
      <c r="N31" s="247">
        <f t="shared" si="4"/>
        <v>0</v>
      </c>
      <c r="O31" s="228"/>
      <c r="P31" s="248">
        <f t="shared" si="5"/>
        <v>0</v>
      </c>
      <c r="Q31" s="230">
        <f t="shared" ref="Q31:R31" si="25">G31+I31+K31+M31+O31</f>
        <v>0</v>
      </c>
      <c r="R31" s="249">
        <f t="shared" si="25"/>
        <v>0</v>
      </c>
      <c r="S31" s="7"/>
      <c r="T31" s="1"/>
      <c r="U31" s="1"/>
      <c r="V31" s="1"/>
      <c r="W31" s="1"/>
      <c r="X31" s="1"/>
      <c r="Y31" s="1"/>
      <c r="Z31" s="1"/>
    </row>
    <row r="32" spans="1:26" ht="15.75" customHeight="1">
      <c r="A32" s="1"/>
      <c r="B32" s="7"/>
      <c r="C32" s="190"/>
      <c r="D32" s="191"/>
      <c r="E32" s="191"/>
      <c r="F32" s="191"/>
      <c r="G32" s="232">
        <f t="shared" ref="G32:R32" si="26">SUM(G12:G31)</f>
        <v>0</v>
      </c>
      <c r="H32" s="232">
        <f t="shared" si="26"/>
        <v>0</v>
      </c>
      <c r="I32" s="232">
        <f t="shared" si="26"/>
        <v>0</v>
      </c>
      <c r="J32" s="232">
        <f t="shared" si="26"/>
        <v>0</v>
      </c>
      <c r="K32" s="232">
        <f t="shared" si="26"/>
        <v>0</v>
      </c>
      <c r="L32" s="232">
        <f t="shared" si="26"/>
        <v>0</v>
      </c>
      <c r="M32" s="232">
        <f t="shared" si="26"/>
        <v>0</v>
      </c>
      <c r="N32" s="232">
        <f t="shared" si="26"/>
        <v>0</v>
      </c>
      <c r="O32" s="232">
        <f t="shared" si="26"/>
        <v>0</v>
      </c>
      <c r="P32" s="233">
        <f t="shared" si="26"/>
        <v>0</v>
      </c>
      <c r="Q32" s="195">
        <f t="shared" si="26"/>
        <v>0</v>
      </c>
      <c r="R32" s="250">
        <f t="shared" si="26"/>
        <v>0</v>
      </c>
      <c r="S32" s="7"/>
      <c r="T32" s="1"/>
      <c r="U32" s="1"/>
      <c r="V32" s="1"/>
      <c r="W32" s="1"/>
      <c r="X32" s="1"/>
      <c r="Y32" s="1"/>
      <c r="Z32" s="1"/>
    </row>
    <row r="33" spans="1:26" ht="7.5" customHeight="1">
      <c r="A33" s="1"/>
      <c r="B33" s="7"/>
      <c r="C33" s="7"/>
      <c r="D33" s="7"/>
      <c r="E33" s="7"/>
      <c r="F33" s="7"/>
      <c r="G33" s="7"/>
      <c r="H33" s="7"/>
      <c r="I33" s="7"/>
      <c r="J33" s="7"/>
      <c r="K33" s="7"/>
      <c r="L33" s="7"/>
      <c r="M33" s="7"/>
      <c r="N33" s="7"/>
      <c r="O33" s="7"/>
      <c r="P33" s="7"/>
      <c r="Q33" s="7"/>
      <c r="R33" s="7"/>
      <c r="S33" s="7"/>
      <c r="T33" s="1"/>
      <c r="U33" s="1"/>
      <c r="V33" s="1"/>
      <c r="W33" s="1"/>
      <c r="X33" s="1"/>
      <c r="Y33" s="1"/>
      <c r="Z33" s="1"/>
    </row>
    <row r="34" spans="1:26" ht="7.5" customHeight="1">
      <c r="A34" s="1"/>
      <c r="B34" s="7"/>
      <c r="C34" s="7"/>
      <c r="D34" s="7"/>
      <c r="E34" s="7"/>
      <c r="F34" s="7"/>
      <c r="G34" s="7"/>
      <c r="H34" s="7"/>
      <c r="I34" s="7"/>
      <c r="J34" s="7"/>
      <c r="K34" s="7"/>
      <c r="L34" s="7"/>
      <c r="M34" s="7"/>
      <c r="N34" s="7"/>
      <c r="O34" s="7"/>
      <c r="P34" s="7"/>
      <c r="Q34" s="7"/>
      <c r="R34" s="7"/>
      <c r="S34" s="7"/>
      <c r="T34" s="1"/>
      <c r="U34" s="1"/>
      <c r="V34" s="1"/>
      <c r="W34" s="1"/>
      <c r="X34" s="1"/>
      <c r="Y34" s="1"/>
      <c r="Z34" s="1"/>
    </row>
    <row r="35" spans="1:26" ht="15.75" customHeight="1">
      <c r="A35" s="1"/>
      <c r="B35" s="7"/>
      <c r="C35" s="475" t="s">
        <v>207</v>
      </c>
      <c r="D35" s="458"/>
      <c r="E35" s="458"/>
      <c r="F35" s="458"/>
      <c r="G35" s="458"/>
      <c r="H35" s="458"/>
      <c r="I35" s="458"/>
      <c r="J35" s="458"/>
      <c r="K35" s="458"/>
      <c r="L35" s="458"/>
      <c r="M35" s="460"/>
      <c r="N35" s="7"/>
      <c r="O35" s="7"/>
      <c r="P35" s="7"/>
      <c r="Q35" s="7"/>
      <c r="R35" s="7"/>
      <c r="S35" s="7"/>
      <c r="T35" s="1"/>
      <c r="U35" s="1"/>
      <c r="V35" s="1"/>
      <c r="W35" s="1"/>
      <c r="X35" s="1"/>
      <c r="Y35" s="1"/>
      <c r="Z35" s="1"/>
    </row>
    <row r="36" spans="1:26" ht="15.75" customHeight="1">
      <c r="A36" s="1"/>
      <c r="B36" s="7"/>
      <c r="C36" s="476" t="s">
        <v>182</v>
      </c>
      <c r="D36" s="463"/>
      <c r="E36" s="463"/>
      <c r="F36" s="463"/>
      <c r="G36" s="463"/>
      <c r="H36" s="463"/>
      <c r="I36" s="463"/>
      <c r="J36" s="463"/>
      <c r="K36" s="463"/>
      <c r="L36" s="463"/>
      <c r="M36" s="464"/>
      <c r="N36" s="7"/>
      <c r="O36" s="7"/>
      <c r="P36" s="7"/>
      <c r="Q36" s="7"/>
      <c r="R36" s="7"/>
      <c r="S36" s="7"/>
      <c r="T36" s="1"/>
      <c r="U36" s="1"/>
      <c r="V36" s="1"/>
      <c r="W36" s="1"/>
      <c r="X36" s="1"/>
      <c r="Y36" s="1"/>
      <c r="Z36" s="1"/>
    </row>
    <row r="37" spans="1:26" ht="15.75" customHeight="1">
      <c r="A37" s="1"/>
      <c r="B37" s="7"/>
      <c r="C37" s="465"/>
      <c r="D37" s="466"/>
      <c r="E37" s="466"/>
      <c r="F37" s="466"/>
      <c r="G37" s="466"/>
      <c r="H37" s="466"/>
      <c r="I37" s="466"/>
      <c r="J37" s="466"/>
      <c r="K37" s="466"/>
      <c r="L37" s="466"/>
      <c r="M37" s="467"/>
      <c r="N37" s="7"/>
      <c r="O37" s="7"/>
      <c r="P37" s="7"/>
      <c r="Q37" s="7"/>
      <c r="R37" s="7"/>
      <c r="S37" s="7"/>
      <c r="T37" s="1"/>
      <c r="U37" s="1"/>
      <c r="V37" s="1"/>
      <c r="W37" s="1"/>
      <c r="X37" s="1"/>
      <c r="Y37" s="1"/>
      <c r="Z37" s="1"/>
    </row>
    <row r="38" spans="1:26" ht="15.75" customHeight="1">
      <c r="A38" s="1"/>
      <c r="B38" s="7"/>
      <c r="C38" s="465"/>
      <c r="D38" s="466"/>
      <c r="E38" s="466"/>
      <c r="F38" s="466"/>
      <c r="G38" s="466"/>
      <c r="H38" s="466"/>
      <c r="I38" s="466"/>
      <c r="J38" s="466"/>
      <c r="K38" s="466"/>
      <c r="L38" s="466"/>
      <c r="M38" s="467"/>
      <c r="N38" s="7"/>
      <c r="O38" s="7"/>
      <c r="P38" s="7"/>
      <c r="Q38" s="7"/>
      <c r="R38" s="7"/>
      <c r="S38" s="7"/>
      <c r="T38" s="1"/>
      <c r="U38" s="1"/>
      <c r="V38" s="1"/>
      <c r="W38" s="1"/>
      <c r="X38" s="1"/>
      <c r="Y38" s="1"/>
      <c r="Z38" s="1"/>
    </row>
    <row r="39" spans="1:26" ht="15.75" customHeight="1">
      <c r="A39" s="1"/>
      <c r="B39" s="7"/>
      <c r="C39" s="465"/>
      <c r="D39" s="466"/>
      <c r="E39" s="466"/>
      <c r="F39" s="466"/>
      <c r="G39" s="466"/>
      <c r="H39" s="466"/>
      <c r="I39" s="466"/>
      <c r="J39" s="466"/>
      <c r="K39" s="466"/>
      <c r="L39" s="466"/>
      <c r="M39" s="467"/>
      <c r="N39" s="7"/>
      <c r="O39" s="7"/>
      <c r="P39" s="7"/>
      <c r="Q39" s="7"/>
      <c r="R39" s="7"/>
      <c r="S39" s="7"/>
      <c r="T39" s="1"/>
      <c r="U39" s="1"/>
      <c r="V39" s="1"/>
      <c r="W39" s="1"/>
      <c r="X39" s="1"/>
      <c r="Y39" s="1"/>
      <c r="Z39" s="1"/>
    </row>
    <row r="40" spans="1:26" ht="15.75" customHeight="1">
      <c r="A40" s="1"/>
      <c r="B40" s="7"/>
      <c r="C40" s="465"/>
      <c r="D40" s="466"/>
      <c r="E40" s="466"/>
      <c r="F40" s="466"/>
      <c r="G40" s="466"/>
      <c r="H40" s="466"/>
      <c r="I40" s="466"/>
      <c r="J40" s="466"/>
      <c r="K40" s="466"/>
      <c r="L40" s="466"/>
      <c r="M40" s="467"/>
      <c r="N40" s="7"/>
      <c r="O40" s="7"/>
      <c r="P40" s="7"/>
      <c r="Q40" s="7"/>
      <c r="R40" s="7"/>
      <c r="S40" s="7"/>
      <c r="T40" s="1"/>
      <c r="U40" s="1"/>
      <c r="V40" s="1"/>
      <c r="W40" s="1"/>
      <c r="X40" s="1"/>
      <c r="Y40" s="1"/>
      <c r="Z40" s="1"/>
    </row>
    <row r="41" spans="1:26" ht="15.75" customHeight="1">
      <c r="A41" s="1"/>
      <c r="B41" s="7"/>
      <c r="C41" s="465"/>
      <c r="D41" s="466"/>
      <c r="E41" s="466"/>
      <c r="F41" s="466"/>
      <c r="G41" s="466"/>
      <c r="H41" s="466"/>
      <c r="I41" s="466"/>
      <c r="J41" s="466"/>
      <c r="K41" s="466"/>
      <c r="L41" s="466"/>
      <c r="M41" s="467"/>
      <c r="N41" s="7"/>
      <c r="O41" s="7"/>
      <c r="P41" s="7"/>
      <c r="Q41" s="7"/>
      <c r="R41" s="7"/>
      <c r="S41" s="7"/>
      <c r="T41" s="1"/>
      <c r="U41" s="1"/>
      <c r="V41" s="1"/>
      <c r="W41" s="1"/>
      <c r="X41" s="1"/>
      <c r="Y41" s="1"/>
      <c r="Z41" s="1"/>
    </row>
    <row r="42" spans="1:26" ht="15.75" customHeight="1">
      <c r="A42" s="1"/>
      <c r="B42" s="7"/>
      <c r="C42" s="465"/>
      <c r="D42" s="466"/>
      <c r="E42" s="466"/>
      <c r="F42" s="466"/>
      <c r="G42" s="466"/>
      <c r="H42" s="466"/>
      <c r="I42" s="466"/>
      <c r="J42" s="466"/>
      <c r="K42" s="466"/>
      <c r="L42" s="466"/>
      <c r="M42" s="467"/>
      <c r="N42" s="7"/>
      <c r="O42" s="7"/>
      <c r="P42" s="7"/>
      <c r="Q42" s="7"/>
      <c r="R42" s="7"/>
      <c r="S42" s="7"/>
      <c r="T42" s="1"/>
      <c r="U42" s="1"/>
      <c r="V42" s="1"/>
      <c r="W42" s="1"/>
      <c r="X42" s="1"/>
      <c r="Y42" s="1"/>
      <c r="Z42" s="1"/>
    </row>
    <row r="43" spans="1:26" ht="15.75" customHeight="1">
      <c r="A43" s="1"/>
      <c r="B43" s="7"/>
      <c r="C43" s="465"/>
      <c r="D43" s="466"/>
      <c r="E43" s="466"/>
      <c r="F43" s="466"/>
      <c r="G43" s="466"/>
      <c r="H43" s="466"/>
      <c r="I43" s="466"/>
      <c r="J43" s="466"/>
      <c r="K43" s="466"/>
      <c r="L43" s="466"/>
      <c r="M43" s="467"/>
      <c r="N43" s="7"/>
      <c r="O43" s="7"/>
      <c r="P43" s="7"/>
      <c r="Q43" s="7"/>
      <c r="R43" s="7"/>
      <c r="S43" s="7"/>
      <c r="T43" s="1"/>
      <c r="U43" s="1"/>
      <c r="V43" s="1"/>
      <c r="W43" s="1"/>
      <c r="X43" s="1"/>
      <c r="Y43" s="1"/>
      <c r="Z43" s="1"/>
    </row>
    <row r="44" spans="1:26" ht="15.75" customHeight="1">
      <c r="A44" s="1"/>
      <c r="B44" s="7"/>
      <c r="C44" s="468"/>
      <c r="D44" s="469"/>
      <c r="E44" s="469"/>
      <c r="F44" s="469"/>
      <c r="G44" s="469"/>
      <c r="H44" s="469"/>
      <c r="I44" s="469"/>
      <c r="J44" s="469"/>
      <c r="K44" s="469"/>
      <c r="L44" s="469"/>
      <c r="M44" s="470"/>
      <c r="N44" s="7"/>
      <c r="O44" s="7"/>
      <c r="P44" s="7"/>
      <c r="Q44" s="7"/>
      <c r="R44" s="7"/>
      <c r="S44" s="7"/>
      <c r="T44" s="1"/>
      <c r="U44" s="1"/>
      <c r="V44" s="1"/>
      <c r="W44" s="1"/>
      <c r="X44" s="1"/>
      <c r="Y44" s="1"/>
      <c r="Z44" s="1"/>
    </row>
    <row r="45" spans="1:26" ht="7.5" customHeight="1">
      <c r="A45" s="1"/>
      <c r="B45" s="7"/>
      <c r="C45" s="7"/>
      <c r="D45" s="7"/>
      <c r="E45" s="7"/>
      <c r="F45" s="7"/>
      <c r="G45" s="7"/>
      <c r="H45" s="7"/>
      <c r="I45" s="7"/>
      <c r="J45" s="7"/>
      <c r="K45" s="7"/>
      <c r="L45" s="7"/>
      <c r="M45" s="7"/>
      <c r="N45" s="7"/>
      <c r="O45" s="7"/>
      <c r="P45" s="7"/>
      <c r="Q45" s="7"/>
      <c r="R45" s="7"/>
      <c r="S45" s="7"/>
      <c r="T45" s="1"/>
      <c r="U45" s="1"/>
      <c r="V45" s="1"/>
      <c r="W45" s="1"/>
      <c r="X45" s="1"/>
      <c r="Y45" s="1"/>
      <c r="Z45" s="1"/>
    </row>
    <row r="46" spans="1:26" ht="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25.5" hidden="1" customHeight="1">
      <c r="A47" s="1"/>
      <c r="B47" s="1"/>
      <c r="C47" s="235" t="s">
        <v>208</v>
      </c>
      <c r="D47" s="251" t="s">
        <v>209</v>
      </c>
      <c r="E47" s="1" t="s">
        <v>210</v>
      </c>
      <c r="F47" s="1"/>
      <c r="G47" s="1"/>
      <c r="H47" s="1"/>
      <c r="I47" s="1"/>
      <c r="J47" s="1"/>
      <c r="K47" s="1"/>
      <c r="L47" s="1"/>
      <c r="M47" s="1"/>
      <c r="N47" s="1"/>
      <c r="O47" s="1"/>
      <c r="P47" s="1"/>
      <c r="Q47" s="1"/>
      <c r="R47" s="1"/>
      <c r="S47" s="1"/>
      <c r="T47" s="1"/>
      <c r="U47" s="1"/>
      <c r="V47" s="1"/>
      <c r="W47" s="1"/>
      <c r="X47" s="1"/>
      <c r="Y47" s="1"/>
      <c r="Z47" s="1"/>
    </row>
    <row r="48" spans="1:26" ht="15.75" hidden="1" customHeight="1">
      <c r="A48" s="1"/>
      <c r="B48" s="1"/>
      <c r="C48" s="237" t="s">
        <v>105</v>
      </c>
      <c r="D48" s="237" t="s">
        <v>105</v>
      </c>
      <c r="E48" s="237" t="s">
        <v>105</v>
      </c>
      <c r="F48" s="1"/>
      <c r="G48" s="1"/>
      <c r="H48" s="1"/>
      <c r="I48" s="1"/>
      <c r="J48" s="1"/>
      <c r="K48" s="1"/>
      <c r="L48" s="1"/>
      <c r="M48" s="1"/>
      <c r="N48" s="1"/>
      <c r="O48" s="1"/>
      <c r="P48" s="1"/>
      <c r="Q48" s="1"/>
      <c r="R48" s="1"/>
      <c r="S48" s="1"/>
      <c r="T48" s="1"/>
      <c r="U48" s="1"/>
      <c r="V48" s="1"/>
      <c r="W48" s="1"/>
      <c r="X48" s="1"/>
      <c r="Y48" s="1"/>
      <c r="Z48" s="1"/>
    </row>
    <row r="49" spans="1:26" ht="15.75" hidden="1" customHeight="1">
      <c r="A49" s="1"/>
      <c r="B49" s="1">
        <v>1</v>
      </c>
      <c r="C49" s="252" t="s">
        <v>97</v>
      </c>
      <c r="D49" s="237">
        <v>1</v>
      </c>
      <c r="E49" s="237" t="str">
        <f>IF('START - AWARD DETAILS'!C21="","",'START - AWARD DETAILS'!C21)</f>
        <v/>
      </c>
      <c r="F49" s="1"/>
      <c r="G49" s="1"/>
      <c r="H49" s="1"/>
      <c r="I49" s="1"/>
      <c r="J49" s="1"/>
      <c r="K49" s="1"/>
      <c r="L49" s="1"/>
      <c r="M49" s="1"/>
      <c r="N49" s="1"/>
      <c r="O49" s="1"/>
      <c r="P49" s="1"/>
      <c r="Q49" s="1"/>
      <c r="R49" s="1"/>
      <c r="S49" s="1"/>
      <c r="T49" s="1"/>
      <c r="U49" s="1"/>
      <c r="V49" s="1"/>
      <c r="W49" s="1"/>
      <c r="X49" s="1"/>
      <c r="Y49" s="1"/>
      <c r="Z49" s="1"/>
    </row>
    <row r="50" spans="1:26" ht="15.75" hidden="1" customHeight="1">
      <c r="A50" s="1"/>
      <c r="B50" s="1">
        <f t="shared" ref="B50:B68" si="27">B49+1</f>
        <v>2</v>
      </c>
      <c r="C50" s="252" t="s">
        <v>96</v>
      </c>
      <c r="D50" s="237">
        <v>2</v>
      </c>
      <c r="E50" s="237" t="str">
        <f>IF('START - AWARD DETAILS'!C22="","",'START - AWARD DETAILS'!C22)</f>
        <v/>
      </c>
      <c r="F50" s="1"/>
      <c r="G50" s="1"/>
      <c r="H50" s="1"/>
      <c r="I50" s="1"/>
      <c r="J50" s="1"/>
      <c r="K50" s="1"/>
      <c r="L50" s="1"/>
      <c r="M50" s="1"/>
      <c r="N50" s="1"/>
      <c r="O50" s="1"/>
      <c r="P50" s="1"/>
      <c r="Q50" s="1"/>
      <c r="R50" s="1"/>
      <c r="S50" s="1"/>
      <c r="T50" s="1"/>
      <c r="U50" s="1"/>
      <c r="V50" s="1"/>
      <c r="W50" s="1"/>
      <c r="X50" s="1"/>
      <c r="Y50" s="1"/>
      <c r="Z50" s="1"/>
    </row>
    <row r="51" spans="1:26" ht="15.75" hidden="1" customHeight="1">
      <c r="A51" s="1"/>
      <c r="B51" s="1">
        <f t="shared" si="27"/>
        <v>3</v>
      </c>
      <c r="C51" s="1"/>
      <c r="D51" s="237">
        <v>3</v>
      </c>
      <c r="E51" s="237" t="str">
        <f>IF('START - AWARD DETAILS'!C23="","",'START - AWARD DETAILS'!C23)</f>
        <v/>
      </c>
      <c r="F51" s="1"/>
      <c r="G51" s="1"/>
      <c r="H51" s="1"/>
      <c r="I51" s="1"/>
      <c r="J51" s="1"/>
      <c r="K51" s="1"/>
      <c r="L51" s="1"/>
      <c r="M51" s="1"/>
      <c r="N51" s="1"/>
      <c r="O51" s="1"/>
      <c r="P51" s="1"/>
      <c r="Q51" s="1"/>
      <c r="R51" s="1"/>
      <c r="S51" s="1"/>
      <c r="T51" s="1"/>
      <c r="U51" s="1"/>
      <c r="V51" s="1"/>
      <c r="W51" s="1"/>
      <c r="X51" s="1"/>
      <c r="Y51" s="1"/>
      <c r="Z51" s="1"/>
    </row>
    <row r="52" spans="1:26" ht="15.75" hidden="1" customHeight="1">
      <c r="A52" s="1"/>
      <c r="B52" s="1">
        <f t="shared" si="27"/>
        <v>4</v>
      </c>
      <c r="C52" s="1"/>
      <c r="D52" s="237">
        <v>4</v>
      </c>
      <c r="E52" s="237" t="str">
        <f>IF('START - AWARD DETAILS'!C24="","",'START - AWARD DETAILS'!C24)</f>
        <v/>
      </c>
      <c r="F52" s="1"/>
      <c r="G52" s="1"/>
      <c r="H52" s="1"/>
      <c r="I52" s="1"/>
      <c r="J52" s="1"/>
      <c r="K52" s="1"/>
      <c r="L52" s="1"/>
      <c r="M52" s="1"/>
      <c r="N52" s="1"/>
      <c r="O52" s="1"/>
      <c r="P52" s="1"/>
      <c r="Q52" s="1"/>
      <c r="R52" s="1"/>
      <c r="S52" s="1"/>
      <c r="T52" s="1"/>
      <c r="U52" s="1"/>
      <c r="V52" s="1"/>
      <c r="W52" s="1"/>
      <c r="X52" s="1"/>
      <c r="Y52" s="1"/>
      <c r="Z52" s="1"/>
    </row>
    <row r="53" spans="1:26" ht="15.75" hidden="1" customHeight="1">
      <c r="A53" s="1"/>
      <c r="B53" s="1">
        <f t="shared" si="27"/>
        <v>5</v>
      </c>
      <c r="C53" s="1"/>
      <c r="D53" s="237">
        <v>5</v>
      </c>
      <c r="E53" s="237" t="str">
        <f>IF('START - AWARD DETAILS'!C25="","",'START - AWARD DETAILS'!C25)</f>
        <v/>
      </c>
      <c r="F53" s="1"/>
      <c r="G53" s="1"/>
      <c r="H53" s="1"/>
      <c r="I53" s="1"/>
      <c r="J53" s="1"/>
      <c r="K53" s="1"/>
      <c r="L53" s="1"/>
      <c r="M53" s="1"/>
      <c r="N53" s="1"/>
      <c r="O53" s="1"/>
      <c r="P53" s="1"/>
      <c r="Q53" s="1"/>
      <c r="R53" s="1"/>
      <c r="S53" s="1"/>
      <c r="T53" s="1"/>
      <c r="U53" s="1"/>
      <c r="V53" s="1"/>
      <c r="W53" s="1"/>
      <c r="X53" s="1"/>
      <c r="Y53" s="1"/>
      <c r="Z53" s="1"/>
    </row>
    <row r="54" spans="1:26" ht="15.75" hidden="1" customHeight="1">
      <c r="A54" s="1"/>
      <c r="B54" s="1">
        <f t="shared" si="27"/>
        <v>6</v>
      </c>
      <c r="C54" s="1"/>
      <c r="D54" s="237">
        <v>6</v>
      </c>
      <c r="E54" s="237" t="str">
        <f>IF('START - AWARD DETAILS'!C26="","",'START - AWARD DETAILS'!C26)</f>
        <v/>
      </c>
      <c r="F54" s="1"/>
      <c r="G54" s="1"/>
      <c r="H54" s="1"/>
      <c r="I54" s="1"/>
      <c r="J54" s="1"/>
      <c r="K54" s="1"/>
      <c r="L54" s="1"/>
      <c r="M54" s="1"/>
      <c r="N54" s="1"/>
      <c r="O54" s="1"/>
      <c r="P54" s="1"/>
      <c r="Q54" s="1"/>
      <c r="R54" s="1"/>
      <c r="S54" s="1"/>
      <c r="T54" s="1"/>
      <c r="U54" s="1"/>
      <c r="V54" s="1"/>
      <c r="W54" s="1"/>
      <c r="X54" s="1"/>
      <c r="Y54" s="1"/>
      <c r="Z54" s="1"/>
    </row>
    <row r="55" spans="1:26" ht="15.75" hidden="1" customHeight="1">
      <c r="A55" s="1"/>
      <c r="B55" s="1">
        <f t="shared" si="27"/>
        <v>7</v>
      </c>
      <c r="C55" s="1"/>
      <c r="D55" s="237">
        <v>7</v>
      </c>
      <c r="E55" s="237" t="str">
        <f>IF('START - AWARD DETAILS'!C27="","",'START - AWARD DETAILS'!C27)</f>
        <v/>
      </c>
      <c r="F55" s="1"/>
      <c r="G55" s="1"/>
      <c r="H55" s="1"/>
      <c r="I55" s="1"/>
      <c r="J55" s="1"/>
      <c r="K55" s="1"/>
      <c r="L55" s="1"/>
      <c r="M55" s="1"/>
      <c r="N55" s="1"/>
      <c r="O55" s="1"/>
      <c r="P55" s="1"/>
      <c r="Q55" s="1"/>
      <c r="R55" s="1"/>
      <c r="S55" s="1"/>
      <c r="T55" s="1"/>
      <c r="U55" s="1"/>
      <c r="V55" s="1"/>
      <c r="W55" s="1"/>
      <c r="X55" s="1"/>
      <c r="Y55" s="1"/>
      <c r="Z55" s="1"/>
    </row>
    <row r="56" spans="1:26" ht="15.75" hidden="1" customHeight="1">
      <c r="A56" s="1"/>
      <c r="B56" s="1">
        <f t="shared" si="27"/>
        <v>8</v>
      </c>
      <c r="C56" s="1"/>
      <c r="D56" s="237">
        <v>8</v>
      </c>
      <c r="E56" s="237" t="str">
        <f>IF('START - AWARD DETAILS'!C28="","",'START - AWARD DETAILS'!C28)</f>
        <v/>
      </c>
      <c r="F56" s="1"/>
      <c r="G56" s="1"/>
      <c r="H56" s="1"/>
      <c r="I56" s="1"/>
      <c r="J56" s="1"/>
      <c r="K56" s="1"/>
      <c r="L56" s="1"/>
      <c r="M56" s="1"/>
      <c r="N56" s="1"/>
      <c r="O56" s="1"/>
      <c r="P56" s="1"/>
      <c r="Q56" s="1"/>
      <c r="R56" s="1"/>
      <c r="S56" s="1"/>
      <c r="T56" s="1"/>
      <c r="U56" s="1"/>
      <c r="V56" s="1"/>
      <c r="W56" s="1"/>
      <c r="X56" s="1"/>
      <c r="Y56" s="1"/>
      <c r="Z56" s="1"/>
    </row>
    <row r="57" spans="1:26" ht="15.75" hidden="1" customHeight="1">
      <c r="A57" s="1"/>
      <c r="B57" s="1">
        <f t="shared" si="27"/>
        <v>9</v>
      </c>
      <c r="C57" s="1"/>
      <c r="D57" s="237">
        <v>9</v>
      </c>
      <c r="E57" s="237" t="str">
        <f>IF('START - AWARD DETAILS'!C29="","",'START - AWARD DETAILS'!C29)</f>
        <v/>
      </c>
      <c r="F57" s="1"/>
      <c r="G57" s="1"/>
      <c r="H57" s="1"/>
      <c r="I57" s="1"/>
      <c r="J57" s="1"/>
      <c r="K57" s="1"/>
      <c r="L57" s="1"/>
      <c r="M57" s="1"/>
      <c r="N57" s="1"/>
      <c r="O57" s="1"/>
      <c r="P57" s="1"/>
      <c r="Q57" s="1"/>
      <c r="R57" s="1"/>
      <c r="S57" s="1"/>
      <c r="T57" s="1"/>
      <c r="U57" s="1"/>
      <c r="V57" s="1"/>
      <c r="W57" s="1"/>
      <c r="X57" s="1"/>
      <c r="Y57" s="1"/>
      <c r="Z57" s="1"/>
    </row>
    <row r="58" spans="1:26" ht="15.75" hidden="1" customHeight="1">
      <c r="A58" s="1"/>
      <c r="B58" s="1">
        <f t="shared" si="27"/>
        <v>10</v>
      </c>
      <c r="C58" s="1"/>
      <c r="D58" s="237">
        <v>10</v>
      </c>
      <c r="E58" s="237" t="str">
        <f>IF('START - AWARD DETAILS'!C30="","",'START - AWARD DETAILS'!C30)</f>
        <v/>
      </c>
      <c r="F58" s="1"/>
      <c r="G58" s="1"/>
      <c r="H58" s="1"/>
      <c r="I58" s="1"/>
      <c r="J58" s="1"/>
      <c r="K58" s="1"/>
      <c r="L58" s="1"/>
      <c r="M58" s="1"/>
      <c r="N58" s="1"/>
      <c r="O58" s="1"/>
      <c r="P58" s="1"/>
      <c r="Q58" s="1"/>
      <c r="R58" s="1"/>
      <c r="S58" s="1"/>
      <c r="T58" s="1"/>
      <c r="U58" s="1"/>
      <c r="V58" s="1"/>
      <c r="W58" s="1"/>
      <c r="X58" s="1"/>
      <c r="Y58" s="1"/>
      <c r="Z58" s="1"/>
    </row>
    <row r="59" spans="1:26" ht="15.75" hidden="1" customHeight="1">
      <c r="A59" s="1"/>
      <c r="B59" s="1">
        <f t="shared" si="27"/>
        <v>11</v>
      </c>
      <c r="C59" s="1"/>
      <c r="D59" s="237">
        <v>11</v>
      </c>
      <c r="E59" s="237" t="str">
        <f>IF('START - AWARD DETAILS'!C31="","",'START - AWARD DETAILS'!C31)</f>
        <v/>
      </c>
      <c r="F59" s="1"/>
      <c r="G59" s="1"/>
      <c r="H59" s="1"/>
      <c r="I59" s="1"/>
      <c r="J59" s="1"/>
      <c r="K59" s="1"/>
      <c r="L59" s="1"/>
      <c r="M59" s="1"/>
      <c r="N59" s="1"/>
      <c r="O59" s="1"/>
      <c r="P59" s="1"/>
      <c r="Q59" s="1"/>
      <c r="R59" s="1"/>
      <c r="S59" s="1"/>
      <c r="T59" s="1"/>
      <c r="U59" s="1"/>
      <c r="V59" s="1"/>
      <c r="W59" s="1"/>
      <c r="X59" s="1"/>
      <c r="Y59" s="1"/>
      <c r="Z59" s="1"/>
    </row>
    <row r="60" spans="1:26" ht="15.75" hidden="1" customHeight="1">
      <c r="A60" s="1"/>
      <c r="B60" s="1">
        <f t="shared" si="27"/>
        <v>12</v>
      </c>
      <c r="C60" s="1"/>
      <c r="D60" s="237">
        <v>12</v>
      </c>
      <c r="E60" s="237" t="str">
        <f>IF('START - AWARD DETAILS'!C32="","",'START - AWARD DETAILS'!C32)</f>
        <v/>
      </c>
      <c r="F60" s="1"/>
      <c r="G60" s="1"/>
      <c r="H60" s="1"/>
      <c r="I60" s="1"/>
      <c r="J60" s="1"/>
      <c r="K60" s="1"/>
      <c r="L60" s="1"/>
      <c r="M60" s="1"/>
      <c r="N60" s="1"/>
      <c r="O60" s="1"/>
      <c r="P60" s="1"/>
      <c r="Q60" s="1"/>
      <c r="R60" s="1"/>
      <c r="S60" s="1"/>
      <c r="T60" s="1"/>
      <c r="U60" s="1"/>
      <c r="V60" s="1"/>
      <c r="W60" s="1"/>
      <c r="X60" s="1"/>
      <c r="Y60" s="1"/>
      <c r="Z60" s="1"/>
    </row>
    <row r="61" spans="1:26" ht="15.75" hidden="1" customHeight="1">
      <c r="A61" s="1"/>
      <c r="B61" s="1">
        <f t="shared" si="27"/>
        <v>13</v>
      </c>
      <c r="C61" s="1"/>
      <c r="D61" s="237">
        <v>13</v>
      </c>
      <c r="E61" s="237" t="str">
        <f>IF('START - AWARD DETAILS'!C33="","",'START - AWARD DETAILS'!C33)</f>
        <v/>
      </c>
      <c r="F61" s="1"/>
      <c r="G61" s="1"/>
      <c r="H61" s="1"/>
      <c r="I61" s="1"/>
      <c r="J61" s="1"/>
      <c r="K61" s="1"/>
      <c r="L61" s="1"/>
      <c r="M61" s="1"/>
      <c r="N61" s="1"/>
      <c r="O61" s="1"/>
      <c r="P61" s="1"/>
      <c r="Q61" s="1"/>
      <c r="R61" s="1"/>
      <c r="S61" s="1"/>
      <c r="T61" s="1"/>
      <c r="U61" s="1"/>
      <c r="V61" s="1"/>
      <c r="W61" s="1"/>
      <c r="X61" s="1"/>
      <c r="Y61" s="1"/>
      <c r="Z61" s="1"/>
    </row>
    <row r="62" spans="1:26" ht="15.75" hidden="1" customHeight="1">
      <c r="A62" s="1"/>
      <c r="B62" s="1">
        <f t="shared" si="27"/>
        <v>14</v>
      </c>
      <c r="C62" s="1"/>
      <c r="D62" s="237">
        <v>14</v>
      </c>
      <c r="E62" s="237" t="str">
        <f>IF('START - AWARD DETAILS'!C34="","",'START - AWARD DETAILS'!C34)</f>
        <v/>
      </c>
      <c r="F62" s="1"/>
      <c r="G62" s="1"/>
      <c r="H62" s="1"/>
      <c r="I62" s="1"/>
      <c r="J62" s="1"/>
      <c r="K62" s="1"/>
      <c r="L62" s="1"/>
      <c r="M62" s="1"/>
      <c r="N62" s="1"/>
      <c r="O62" s="1"/>
      <c r="P62" s="1"/>
      <c r="Q62" s="1"/>
      <c r="R62" s="1"/>
      <c r="S62" s="1"/>
      <c r="T62" s="1"/>
      <c r="U62" s="1"/>
      <c r="V62" s="1"/>
      <c r="W62" s="1"/>
      <c r="X62" s="1"/>
      <c r="Y62" s="1"/>
      <c r="Z62" s="1"/>
    </row>
    <row r="63" spans="1:26" ht="15.75" hidden="1" customHeight="1">
      <c r="A63" s="1"/>
      <c r="B63" s="1">
        <f t="shared" si="27"/>
        <v>15</v>
      </c>
      <c r="C63" s="1"/>
      <c r="D63" s="237">
        <v>15</v>
      </c>
      <c r="E63" s="237" t="str">
        <f>IF('START - AWARD DETAILS'!C35="","",'START - AWARD DETAILS'!C35)</f>
        <v/>
      </c>
      <c r="F63" s="1"/>
      <c r="G63" s="1"/>
      <c r="H63" s="1"/>
      <c r="I63" s="1"/>
      <c r="J63" s="1"/>
      <c r="K63" s="1"/>
      <c r="L63" s="1"/>
      <c r="M63" s="1"/>
      <c r="N63" s="1"/>
      <c r="O63" s="1"/>
      <c r="P63" s="1"/>
      <c r="Q63" s="1"/>
      <c r="R63" s="1"/>
      <c r="S63" s="1"/>
      <c r="T63" s="1"/>
      <c r="U63" s="1"/>
      <c r="V63" s="1"/>
      <c r="W63" s="1"/>
      <c r="X63" s="1"/>
      <c r="Y63" s="1"/>
      <c r="Z63" s="1"/>
    </row>
    <row r="64" spans="1:26" ht="15.75" hidden="1" customHeight="1">
      <c r="A64" s="1"/>
      <c r="B64" s="1">
        <f t="shared" si="27"/>
        <v>16</v>
      </c>
      <c r="C64" s="1"/>
      <c r="D64" s="237">
        <v>16</v>
      </c>
      <c r="E64" s="237" t="str">
        <f>IF('START - AWARD DETAILS'!C36="","",'START - AWARD DETAILS'!C36)</f>
        <v/>
      </c>
      <c r="F64" s="1"/>
      <c r="G64" s="1"/>
      <c r="H64" s="1"/>
      <c r="I64" s="1"/>
      <c r="J64" s="1"/>
      <c r="K64" s="1"/>
      <c r="L64" s="1"/>
      <c r="M64" s="1"/>
      <c r="N64" s="1"/>
      <c r="O64" s="1"/>
      <c r="P64" s="1"/>
      <c r="Q64" s="1"/>
      <c r="R64" s="1"/>
      <c r="S64" s="1"/>
      <c r="T64" s="1"/>
      <c r="U64" s="1"/>
      <c r="V64" s="1"/>
      <c r="W64" s="1"/>
      <c r="X64" s="1"/>
      <c r="Y64" s="1"/>
      <c r="Z64" s="1"/>
    </row>
    <row r="65" spans="1:26" ht="15.75" hidden="1" customHeight="1">
      <c r="A65" s="1"/>
      <c r="B65" s="1">
        <f t="shared" si="27"/>
        <v>17</v>
      </c>
      <c r="C65" s="1"/>
      <c r="D65" s="237">
        <v>17</v>
      </c>
      <c r="E65" s="237" t="str">
        <f>IF('START - AWARD DETAILS'!C37="","",'START - AWARD DETAILS'!C37)</f>
        <v/>
      </c>
      <c r="F65" s="1"/>
      <c r="G65" s="1"/>
      <c r="H65" s="1"/>
      <c r="I65" s="1"/>
      <c r="J65" s="1"/>
      <c r="K65" s="1"/>
      <c r="L65" s="1"/>
      <c r="M65" s="1"/>
      <c r="N65" s="1"/>
      <c r="O65" s="1"/>
      <c r="P65" s="1"/>
      <c r="Q65" s="1"/>
      <c r="R65" s="1"/>
      <c r="S65" s="1"/>
      <c r="T65" s="1"/>
      <c r="U65" s="1"/>
      <c r="V65" s="1"/>
      <c r="W65" s="1"/>
      <c r="X65" s="1"/>
      <c r="Y65" s="1"/>
      <c r="Z65" s="1"/>
    </row>
    <row r="66" spans="1:26" ht="15.75" hidden="1" customHeight="1">
      <c r="A66" s="1"/>
      <c r="B66" s="1">
        <f t="shared" si="27"/>
        <v>18</v>
      </c>
      <c r="C66" s="1"/>
      <c r="D66" s="237">
        <v>18</v>
      </c>
      <c r="E66" s="237" t="str">
        <f>IF('START - AWARD DETAILS'!C38="","",'START - AWARD DETAILS'!C38)</f>
        <v/>
      </c>
      <c r="F66" s="1"/>
      <c r="G66" s="1"/>
      <c r="H66" s="1"/>
      <c r="I66" s="1"/>
      <c r="J66" s="1"/>
      <c r="K66" s="1"/>
      <c r="L66" s="1"/>
      <c r="M66" s="1"/>
      <c r="N66" s="1"/>
      <c r="O66" s="1"/>
      <c r="P66" s="1"/>
      <c r="Q66" s="1"/>
      <c r="R66" s="1"/>
      <c r="S66" s="1"/>
      <c r="T66" s="1"/>
      <c r="U66" s="1"/>
      <c r="V66" s="1"/>
      <c r="W66" s="1"/>
      <c r="X66" s="1"/>
      <c r="Y66" s="1"/>
      <c r="Z66" s="1"/>
    </row>
    <row r="67" spans="1:26" ht="15.75" hidden="1" customHeight="1">
      <c r="A67" s="1"/>
      <c r="B67" s="1">
        <f t="shared" si="27"/>
        <v>19</v>
      </c>
      <c r="C67" s="1"/>
      <c r="D67" s="237">
        <v>19</v>
      </c>
      <c r="E67" s="237" t="str">
        <f>IF('START - AWARD DETAILS'!C39="","",'START - AWARD DETAILS'!C39)</f>
        <v/>
      </c>
      <c r="F67" s="1"/>
      <c r="G67" s="1"/>
      <c r="H67" s="1"/>
      <c r="I67" s="1"/>
      <c r="J67" s="1"/>
      <c r="K67" s="1"/>
      <c r="L67" s="1"/>
      <c r="M67" s="1"/>
      <c r="N67" s="1"/>
      <c r="O67" s="1"/>
      <c r="P67" s="1"/>
      <c r="Q67" s="1"/>
      <c r="R67" s="1"/>
      <c r="S67" s="1"/>
      <c r="T67" s="1"/>
      <c r="U67" s="1"/>
      <c r="V67" s="1"/>
      <c r="W67" s="1"/>
      <c r="X67" s="1"/>
      <c r="Y67" s="1"/>
      <c r="Z67" s="1"/>
    </row>
    <row r="68" spans="1:26" ht="15.75" hidden="1" customHeight="1">
      <c r="A68" s="1"/>
      <c r="B68" s="1">
        <f t="shared" si="27"/>
        <v>20</v>
      </c>
      <c r="C68" s="1"/>
      <c r="D68" s="237">
        <v>20</v>
      </c>
      <c r="E68" s="237" t="str">
        <f>IF('START - AWARD DETAILS'!C40="","",'START - AWARD DETAILS'!C40)</f>
        <v/>
      </c>
      <c r="F68" s="1"/>
      <c r="G68" s="1"/>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C11:F11" xr:uid="{00000000-0009-0000-0000-00000A000000}"/>
  <mergeCells count="4">
    <mergeCell ref="C3:M3"/>
    <mergeCell ref="C9:M9"/>
    <mergeCell ref="C35:M35"/>
    <mergeCell ref="C36:M44"/>
  </mergeCells>
  <dataValidations count="1">
    <dataValidation type="list" allowBlank="1" showErrorMessage="1" sqref="D12:D31 A46:Z46 A47:B68 F47:Z68 A69:Z1000" xr:uid="{00000000-0002-0000-0A00-000000000000}">
      <formula1>$E$48:$E$68</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E1000"/>
  <sheetViews>
    <sheetView showGridLines="0" workbookViewId="0">
      <selection activeCell="C3" sqref="C3:Q3"/>
    </sheetView>
  </sheetViews>
  <sheetFormatPr defaultColWidth="14.42578125" defaultRowHeight="15" customHeight="1"/>
  <cols>
    <col min="1" max="1" width="1.42578125" customWidth="1"/>
    <col min="2" max="2" width="1.85546875" customWidth="1"/>
    <col min="3" max="3" width="30.7109375" customWidth="1"/>
    <col min="4" max="5" width="20.7109375" customWidth="1"/>
    <col min="6" max="18" width="11.7109375" customWidth="1"/>
    <col min="19" max="20" width="1.7109375" customWidth="1"/>
    <col min="21" max="26" width="8" hidden="1" customWidth="1"/>
    <col min="27" max="31" width="7" hidden="1" customWidth="1"/>
  </cols>
  <sheetData>
    <row r="1" spans="1:31" ht="7.5" customHeight="1">
      <c r="A1" s="1"/>
      <c r="B1" s="1"/>
      <c r="C1" s="1"/>
      <c r="D1" s="1"/>
      <c r="E1" s="6"/>
      <c r="F1" s="6"/>
      <c r="G1" s="1"/>
      <c r="H1" s="1"/>
      <c r="I1" s="1"/>
      <c r="J1" s="1"/>
      <c r="K1" s="1"/>
      <c r="L1" s="1"/>
      <c r="M1" s="1"/>
      <c r="N1" s="1"/>
      <c r="O1" s="1"/>
      <c r="P1" s="1"/>
      <c r="Q1" s="1"/>
      <c r="R1" s="1"/>
      <c r="S1" s="1"/>
      <c r="T1" s="1"/>
      <c r="U1" s="1"/>
      <c r="V1" s="1"/>
      <c r="W1" s="1"/>
      <c r="X1" s="1"/>
      <c r="Y1" s="1"/>
      <c r="Z1" s="1"/>
      <c r="AA1" s="1"/>
      <c r="AB1" s="1"/>
      <c r="AC1" s="1"/>
      <c r="AD1" s="1"/>
      <c r="AE1" s="1"/>
    </row>
    <row r="2" spans="1:31" ht="7.5" customHeight="1">
      <c r="A2" s="1"/>
      <c r="B2" s="7"/>
      <c r="C2" s="7"/>
      <c r="D2" s="7"/>
      <c r="E2" s="253"/>
      <c r="F2" s="253"/>
      <c r="G2" s="7"/>
      <c r="H2" s="7"/>
      <c r="I2" s="7"/>
      <c r="J2" s="7"/>
      <c r="K2" s="7"/>
      <c r="L2" s="7"/>
      <c r="M2" s="7"/>
      <c r="N2" s="7"/>
      <c r="O2" s="7"/>
      <c r="P2" s="7"/>
      <c r="Q2" s="7"/>
      <c r="R2" s="7"/>
      <c r="S2" s="7"/>
      <c r="T2" s="1"/>
      <c r="U2" s="1"/>
      <c r="V2" s="1"/>
      <c r="W2" s="1"/>
      <c r="X2" s="1"/>
      <c r="Y2" s="1"/>
      <c r="Z2" s="1"/>
      <c r="AA2" s="1"/>
      <c r="AB2" s="1"/>
      <c r="AC2" s="1"/>
      <c r="AD2" s="1"/>
      <c r="AE2" s="1"/>
    </row>
    <row r="3" spans="1:31" ht="15.75">
      <c r="A3" s="1"/>
      <c r="B3" s="7"/>
      <c r="C3" s="483" t="s">
        <v>211</v>
      </c>
      <c r="D3" s="484"/>
      <c r="E3" s="484"/>
      <c r="F3" s="484"/>
      <c r="G3" s="484"/>
      <c r="H3" s="484"/>
      <c r="I3" s="484"/>
      <c r="J3" s="484"/>
      <c r="K3" s="484"/>
      <c r="L3" s="484"/>
      <c r="M3" s="484"/>
      <c r="N3" s="484"/>
      <c r="O3" s="484"/>
      <c r="P3" s="484"/>
      <c r="Q3" s="485"/>
      <c r="R3" s="7"/>
      <c r="S3" s="7"/>
      <c r="T3" s="1"/>
      <c r="U3" s="1"/>
      <c r="V3" s="1"/>
      <c r="W3" s="1"/>
      <c r="X3" s="1"/>
      <c r="Y3" s="1"/>
      <c r="Z3" s="1"/>
      <c r="AA3" s="1"/>
      <c r="AB3" s="1"/>
      <c r="AC3" s="1"/>
      <c r="AD3" s="1"/>
      <c r="AE3" s="1"/>
    </row>
    <row r="4" spans="1:31" ht="7.5" customHeight="1">
      <c r="A4" s="1"/>
      <c r="B4" s="7"/>
      <c r="C4" s="7"/>
      <c r="D4" s="7"/>
      <c r="E4" s="253"/>
      <c r="F4" s="253"/>
      <c r="G4" s="7"/>
      <c r="H4" s="7"/>
      <c r="I4" s="7"/>
      <c r="J4" s="7"/>
      <c r="K4" s="7"/>
      <c r="L4" s="7"/>
      <c r="M4" s="7"/>
      <c r="N4" s="7"/>
      <c r="O4" s="7"/>
      <c r="P4" s="7"/>
      <c r="Q4" s="7"/>
      <c r="R4" s="7"/>
      <c r="S4" s="7"/>
      <c r="T4" s="1"/>
      <c r="U4" s="1"/>
      <c r="V4" s="1"/>
      <c r="W4" s="1"/>
      <c r="X4" s="1"/>
      <c r="Y4" s="1"/>
      <c r="Z4" s="1"/>
      <c r="AA4" s="1"/>
      <c r="AB4" s="1"/>
      <c r="AC4" s="1"/>
      <c r="AD4" s="1"/>
      <c r="AE4" s="1"/>
    </row>
    <row r="5" spans="1:31">
      <c r="A5" s="1"/>
      <c r="B5" s="7"/>
      <c r="C5" s="254" t="s">
        <v>21</v>
      </c>
      <c r="D5" s="125" t="str">
        <f>IF('START - AWARD DETAILS'!D13="","",'START - AWARD DETAILS'!D13)</f>
        <v/>
      </c>
      <c r="E5" s="255"/>
      <c r="F5" s="255"/>
      <c r="G5" s="131"/>
      <c r="H5" s="131"/>
      <c r="I5" s="131"/>
      <c r="J5" s="131"/>
      <c r="K5" s="131"/>
      <c r="L5" s="131"/>
      <c r="M5" s="131"/>
      <c r="N5" s="131"/>
      <c r="O5" s="131"/>
      <c r="P5" s="131"/>
      <c r="Q5" s="132"/>
      <c r="R5" s="7"/>
      <c r="S5" s="7"/>
      <c r="T5" s="1"/>
      <c r="U5" s="1"/>
      <c r="V5" s="1"/>
      <c r="W5" s="1"/>
      <c r="X5" s="1"/>
      <c r="Y5" s="1"/>
      <c r="Z5" s="1"/>
      <c r="AA5" s="1"/>
      <c r="AB5" s="1"/>
      <c r="AC5" s="1"/>
      <c r="AD5" s="1"/>
      <c r="AE5" s="1"/>
    </row>
    <row r="6" spans="1:31" ht="7.5" customHeight="1">
      <c r="A6" s="1"/>
      <c r="B6" s="7"/>
      <c r="C6" s="7"/>
      <c r="D6" s="7"/>
      <c r="E6" s="253"/>
      <c r="F6" s="253"/>
      <c r="G6" s="7"/>
      <c r="H6" s="7"/>
      <c r="I6" s="7"/>
      <c r="J6" s="7"/>
      <c r="K6" s="7"/>
      <c r="L6" s="7"/>
      <c r="M6" s="7"/>
      <c r="N6" s="7"/>
      <c r="O6" s="7"/>
      <c r="P6" s="7"/>
      <c r="Q6" s="7"/>
      <c r="R6" s="7"/>
      <c r="S6" s="7"/>
      <c r="T6" s="1"/>
      <c r="U6" s="1"/>
      <c r="V6" s="1"/>
      <c r="W6" s="1"/>
      <c r="X6" s="1"/>
      <c r="Y6" s="1"/>
      <c r="Z6" s="1"/>
      <c r="AA6" s="1"/>
      <c r="AB6" s="1"/>
      <c r="AC6" s="1"/>
      <c r="AD6" s="1"/>
      <c r="AE6" s="1"/>
    </row>
    <row r="7" spans="1:31">
      <c r="A7" s="1"/>
      <c r="B7" s="7"/>
      <c r="C7" s="16" t="s">
        <v>22</v>
      </c>
      <c r="D7" s="256" t="str">
        <f>IF('START - AWARD DETAILS'!D14="","",'START - AWARD DETAILS'!D14)</f>
        <v/>
      </c>
      <c r="E7" s="255"/>
      <c r="F7" s="255"/>
      <c r="G7" s="131"/>
      <c r="H7" s="131"/>
      <c r="I7" s="131"/>
      <c r="J7" s="131"/>
      <c r="K7" s="131"/>
      <c r="L7" s="131"/>
      <c r="M7" s="131"/>
      <c r="N7" s="131"/>
      <c r="O7" s="131"/>
      <c r="P7" s="131"/>
      <c r="Q7" s="132"/>
      <c r="R7" s="7"/>
      <c r="S7" s="7"/>
      <c r="T7" s="1"/>
      <c r="U7" s="1"/>
      <c r="V7" s="1"/>
      <c r="W7" s="1"/>
      <c r="X7" s="1"/>
      <c r="Y7" s="1"/>
      <c r="Z7" s="1"/>
      <c r="AA7" s="1"/>
      <c r="AB7" s="1"/>
      <c r="AC7" s="1"/>
      <c r="AD7" s="1"/>
      <c r="AE7" s="1"/>
    </row>
    <row r="8" spans="1:31" ht="7.5" customHeight="1">
      <c r="A8" s="1"/>
      <c r="B8" s="7"/>
      <c r="C8" s="7"/>
      <c r="D8" s="7"/>
      <c r="E8" s="253"/>
      <c r="F8" s="253"/>
      <c r="G8" s="7"/>
      <c r="H8" s="7"/>
      <c r="I8" s="7"/>
      <c r="J8" s="7"/>
      <c r="K8" s="7"/>
      <c r="L8" s="7"/>
      <c r="M8" s="7"/>
      <c r="N8" s="7"/>
      <c r="O8" s="7"/>
      <c r="P8" s="7"/>
      <c r="Q8" s="7"/>
      <c r="R8" s="7"/>
      <c r="S8" s="7"/>
      <c r="T8" s="1"/>
      <c r="U8" s="1"/>
      <c r="V8" s="1"/>
      <c r="W8" s="1"/>
      <c r="X8" s="1"/>
      <c r="Y8" s="1"/>
      <c r="Z8" s="1"/>
      <c r="AA8" s="1"/>
      <c r="AB8" s="1"/>
      <c r="AC8" s="1"/>
      <c r="AD8" s="1"/>
      <c r="AE8" s="1"/>
    </row>
    <row r="9" spans="1:31" ht="116.25" customHeight="1">
      <c r="A9" s="1"/>
      <c r="B9" s="7"/>
      <c r="C9" s="473" t="s">
        <v>212</v>
      </c>
      <c r="D9" s="458"/>
      <c r="E9" s="458"/>
      <c r="F9" s="458"/>
      <c r="G9" s="458"/>
      <c r="H9" s="458"/>
      <c r="I9" s="458"/>
      <c r="J9" s="458"/>
      <c r="K9" s="458"/>
      <c r="L9" s="458"/>
      <c r="M9" s="458"/>
      <c r="N9" s="458"/>
      <c r="O9" s="458"/>
      <c r="P9" s="458"/>
      <c r="Q9" s="460"/>
      <c r="R9" s="7"/>
      <c r="S9" s="7"/>
      <c r="T9" s="1"/>
      <c r="U9" s="1"/>
      <c r="V9" s="1"/>
      <c r="W9" s="1"/>
      <c r="X9" s="1"/>
      <c r="Y9" s="1"/>
      <c r="Z9" s="1"/>
      <c r="AA9" s="1"/>
      <c r="AB9" s="1"/>
      <c r="AC9" s="1"/>
      <c r="AD9" s="1"/>
      <c r="AE9" s="1"/>
    </row>
    <row r="10" spans="1:31" ht="7.5" customHeight="1">
      <c r="A10" s="1"/>
      <c r="B10" s="7"/>
      <c r="C10" s="7"/>
      <c r="D10" s="7"/>
      <c r="E10" s="253"/>
      <c r="F10" s="253"/>
      <c r="G10" s="7"/>
      <c r="H10" s="7"/>
      <c r="I10" s="7"/>
      <c r="J10" s="7"/>
      <c r="K10" s="7"/>
      <c r="L10" s="7"/>
      <c r="M10" s="7"/>
      <c r="N10" s="7"/>
      <c r="O10" s="7"/>
      <c r="P10" s="7"/>
      <c r="Q10" s="7"/>
      <c r="R10" s="7"/>
      <c r="S10" s="7"/>
      <c r="T10" s="1"/>
      <c r="U10" s="1"/>
      <c r="V10" s="1"/>
      <c r="W10" s="1"/>
      <c r="X10" s="1"/>
      <c r="Y10" s="1"/>
      <c r="Z10" s="1"/>
      <c r="AA10" s="1"/>
      <c r="AB10" s="1"/>
      <c r="AC10" s="1"/>
      <c r="AD10" s="1"/>
      <c r="AE10" s="1"/>
    </row>
    <row r="11" spans="1:31" ht="36">
      <c r="A11" s="1"/>
      <c r="B11" s="7"/>
      <c r="C11" s="120" t="s">
        <v>189</v>
      </c>
      <c r="D11" s="154" t="s">
        <v>69</v>
      </c>
      <c r="E11" s="257" t="s">
        <v>112</v>
      </c>
      <c r="F11" s="154" t="s">
        <v>118</v>
      </c>
      <c r="G11" s="154" t="s">
        <v>200</v>
      </c>
      <c r="H11" s="162" t="s">
        <v>158</v>
      </c>
      <c r="I11" s="154" t="s">
        <v>201</v>
      </c>
      <c r="J11" s="162" t="s">
        <v>202</v>
      </c>
      <c r="K11" s="154" t="s">
        <v>27</v>
      </c>
      <c r="L11" s="162" t="s">
        <v>203</v>
      </c>
      <c r="M11" s="154" t="s">
        <v>28</v>
      </c>
      <c r="N11" s="162" t="s">
        <v>204</v>
      </c>
      <c r="O11" s="154" t="s">
        <v>29</v>
      </c>
      <c r="P11" s="166" t="s">
        <v>205</v>
      </c>
      <c r="Q11" s="240" t="s">
        <v>206</v>
      </c>
      <c r="R11" s="241" t="s">
        <v>191</v>
      </c>
      <c r="S11" s="7"/>
      <c r="T11" s="1"/>
      <c r="U11" s="1"/>
      <c r="V11" s="1"/>
      <c r="W11" s="1"/>
      <c r="X11" s="1"/>
      <c r="Y11" s="1"/>
      <c r="Z11" s="1"/>
      <c r="AA11" s="1"/>
      <c r="AB11" s="1"/>
      <c r="AC11" s="1"/>
      <c r="AD11" s="1"/>
      <c r="AE11" s="1"/>
    </row>
    <row r="12" spans="1:31">
      <c r="A12" s="1"/>
      <c r="B12" s="7"/>
      <c r="C12" s="258" t="s">
        <v>192</v>
      </c>
      <c r="D12" s="259" t="s">
        <v>105</v>
      </c>
      <c r="E12" s="260" t="str">
        <f>IFERROR(VLOOKUP($D12,'START - AWARD DETAILS'!$C$21:$D$40,2,0),"")</f>
        <v/>
      </c>
      <c r="F12" s="216">
        <f t="shared" ref="F12:F31" si="0">IF(E12="HEI (UK)",0.8,1)</f>
        <v>1</v>
      </c>
      <c r="G12" s="142"/>
      <c r="H12" s="217">
        <f t="shared" ref="H12:H31" si="1">G12*F12</f>
        <v>0</v>
      </c>
      <c r="I12" s="142"/>
      <c r="J12" s="217">
        <f t="shared" ref="J12:J31" si="2">I12*F12</f>
        <v>0</v>
      </c>
      <c r="K12" s="142"/>
      <c r="L12" s="217">
        <f t="shared" ref="L12:L31" si="3">K12*F12</f>
        <v>0</v>
      </c>
      <c r="M12" s="142"/>
      <c r="N12" s="217">
        <f t="shared" ref="N12:N31" si="4">M12*F12</f>
        <v>0</v>
      </c>
      <c r="O12" s="142"/>
      <c r="P12" s="218">
        <f t="shared" ref="P12:P31" si="5">O12*F12</f>
        <v>0</v>
      </c>
      <c r="Q12" s="177">
        <f t="shared" ref="Q12:R12" si="6">G12+I12+K12+M12+O12</f>
        <v>0</v>
      </c>
      <c r="R12" s="221">
        <f t="shared" si="6"/>
        <v>0</v>
      </c>
      <c r="S12" s="7"/>
      <c r="T12" s="1"/>
      <c r="U12" s="1"/>
      <c r="V12" s="1"/>
      <c r="W12" s="1"/>
      <c r="X12" s="1"/>
      <c r="Y12" s="1"/>
      <c r="Z12" s="1"/>
      <c r="AA12" s="1"/>
      <c r="AB12" s="1"/>
      <c r="AC12" s="1"/>
      <c r="AD12" s="1"/>
      <c r="AE12" s="1"/>
    </row>
    <row r="13" spans="1:31">
      <c r="A13" s="1"/>
      <c r="B13" s="7"/>
      <c r="C13" s="258" t="s">
        <v>192</v>
      </c>
      <c r="D13" s="259" t="s">
        <v>105</v>
      </c>
      <c r="E13" s="260" t="str">
        <f>IFERROR(VLOOKUP($D13,'START - AWARD DETAILS'!$C$21:$D$40,2,0),"")</f>
        <v/>
      </c>
      <c r="F13" s="242">
        <f t="shared" si="0"/>
        <v>1</v>
      </c>
      <c r="G13" s="222"/>
      <c r="H13" s="243">
        <f t="shared" si="1"/>
        <v>0</v>
      </c>
      <c r="I13" s="222"/>
      <c r="J13" s="243">
        <f t="shared" si="2"/>
        <v>0</v>
      </c>
      <c r="K13" s="222"/>
      <c r="L13" s="243">
        <f t="shared" si="3"/>
        <v>0</v>
      </c>
      <c r="M13" s="222"/>
      <c r="N13" s="243">
        <f t="shared" si="4"/>
        <v>0</v>
      </c>
      <c r="O13" s="222"/>
      <c r="P13" s="244">
        <f t="shared" si="5"/>
        <v>0</v>
      </c>
      <c r="Q13" s="177">
        <f t="shared" ref="Q13:R13" si="7">G13+I13+K13+M13+O13</f>
        <v>0</v>
      </c>
      <c r="R13" s="221">
        <f t="shared" si="7"/>
        <v>0</v>
      </c>
      <c r="S13" s="7"/>
      <c r="T13" s="1"/>
      <c r="U13" s="1"/>
      <c r="V13" s="1"/>
      <c r="W13" s="1"/>
      <c r="X13" s="1"/>
      <c r="Y13" s="1"/>
      <c r="Z13" s="1"/>
      <c r="AA13" s="1"/>
      <c r="AB13" s="1"/>
      <c r="AC13" s="1"/>
      <c r="AD13" s="1"/>
      <c r="AE13" s="1"/>
    </row>
    <row r="14" spans="1:31">
      <c r="A14" s="1"/>
      <c r="B14" s="7"/>
      <c r="C14" s="258" t="s">
        <v>192</v>
      </c>
      <c r="D14" s="259" t="s">
        <v>105</v>
      </c>
      <c r="E14" s="260" t="str">
        <f>IFERROR(VLOOKUP($D14,'START - AWARD DETAILS'!$C$21:$D$40,2,0),"")</f>
        <v/>
      </c>
      <c r="F14" s="242">
        <f t="shared" si="0"/>
        <v>1</v>
      </c>
      <c r="G14" s="222"/>
      <c r="H14" s="243">
        <f t="shared" si="1"/>
        <v>0</v>
      </c>
      <c r="I14" s="222"/>
      <c r="J14" s="243">
        <f t="shared" si="2"/>
        <v>0</v>
      </c>
      <c r="K14" s="222"/>
      <c r="L14" s="243">
        <f t="shared" si="3"/>
        <v>0</v>
      </c>
      <c r="M14" s="222"/>
      <c r="N14" s="243">
        <f t="shared" si="4"/>
        <v>0</v>
      </c>
      <c r="O14" s="222"/>
      <c r="P14" s="244">
        <f t="shared" si="5"/>
        <v>0</v>
      </c>
      <c r="Q14" s="177">
        <f t="shared" ref="Q14:R14" si="8">G14+I14+K14+M14+O14</f>
        <v>0</v>
      </c>
      <c r="R14" s="221">
        <f t="shared" si="8"/>
        <v>0</v>
      </c>
      <c r="S14" s="7"/>
      <c r="T14" s="1"/>
      <c r="U14" s="1"/>
      <c r="V14" s="1"/>
      <c r="W14" s="1"/>
      <c r="X14" s="1"/>
      <c r="Y14" s="1"/>
      <c r="Z14" s="1"/>
      <c r="AA14" s="1"/>
      <c r="AB14" s="1"/>
      <c r="AC14" s="1"/>
      <c r="AD14" s="1"/>
      <c r="AE14" s="1"/>
    </row>
    <row r="15" spans="1:31">
      <c r="A15" s="1"/>
      <c r="B15" s="7"/>
      <c r="C15" s="258" t="s">
        <v>192</v>
      </c>
      <c r="D15" s="259" t="s">
        <v>105</v>
      </c>
      <c r="E15" s="260" t="str">
        <f>IFERROR(VLOOKUP($D15,'START - AWARD DETAILS'!$C$21:$D$40,2,0),"")</f>
        <v/>
      </c>
      <c r="F15" s="242">
        <f t="shared" si="0"/>
        <v>1</v>
      </c>
      <c r="G15" s="222"/>
      <c r="H15" s="243">
        <f t="shared" si="1"/>
        <v>0</v>
      </c>
      <c r="I15" s="222"/>
      <c r="J15" s="243">
        <f t="shared" si="2"/>
        <v>0</v>
      </c>
      <c r="K15" s="222"/>
      <c r="L15" s="243">
        <f t="shared" si="3"/>
        <v>0</v>
      </c>
      <c r="M15" s="222"/>
      <c r="N15" s="243">
        <f t="shared" si="4"/>
        <v>0</v>
      </c>
      <c r="O15" s="222"/>
      <c r="P15" s="244">
        <f t="shared" si="5"/>
        <v>0</v>
      </c>
      <c r="Q15" s="177">
        <f t="shared" ref="Q15:R15" si="9">G15+I15+K15+M15+O15</f>
        <v>0</v>
      </c>
      <c r="R15" s="221">
        <f t="shared" si="9"/>
        <v>0</v>
      </c>
      <c r="S15" s="7"/>
      <c r="T15" s="1"/>
      <c r="U15" s="1"/>
      <c r="V15" s="1"/>
      <c r="W15" s="1"/>
      <c r="X15" s="1"/>
      <c r="Y15" s="1"/>
      <c r="Z15" s="1"/>
      <c r="AA15" s="1"/>
      <c r="AB15" s="1"/>
      <c r="AC15" s="1"/>
      <c r="AD15" s="1"/>
      <c r="AE15" s="1"/>
    </row>
    <row r="16" spans="1:31">
      <c r="A16" s="1"/>
      <c r="B16" s="7"/>
      <c r="C16" s="258" t="s">
        <v>192</v>
      </c>
      <c r="D16" s="259" t="s">
        <v>105</v>
      </c>
      <c r="E16" s="260" t="str">
        <f>IFERROR(VLOOKUP($D16,'START - AWARD DETAILS'!$C$21:$D$40,2,0),"")</f>
        <v/>
      </c>
      <c r="F16" s="242">
        <f t="shared" si="0"/>
        <v>1</v>
      </c>
      <c r="G16" s="222"/>
      <c r="H16" s="243">
        <f t="shared" si="1"/>
        <v>0</v>
      </c>
      <c r="I16" s="222"/>
      <c r="J16" s="243">
        <f t="shared" si="2"/>
        <v>0</v>
      </c>
      <c r="K16" s="222"/>
      <c r="L16" s="243">
        <f t="shared" si="3"/>
        <v>0</v>
      </c>
      <c r="M16" s="222"/>
      <c r="N16" s="243">
        <f t="shared" si="4"/>
        <v>0</v>
      </c>
      <c r="O16" s="222"/>
      <c r="P16" s="244">
        <f t="shared" si="5"/>
        <v>0</v>
      </c>
      <c r="Q16" s="177">
        <f t="shared" ref="Q16:R16" si="10">G16+I16+K16+M16+O16</f>
        <v>0</v>
      </c>
      <c r="R16" s="221">
        <f t="shared" si="10"/>
        <v>0</v>
      </c>
      <c r="S16" s="7"/>
      <c r="T16" s="1"/>
      <c r="U16" s="1"/>
      <c r="V16" s="1"/>
      <c r="W16" s="1"/>
      <c r="X16" s="1"/>
      <c r="Y16" s="1"/>
      <c r="Z16" s="1"/>
      <c r="AA16" s="1"/>
      <c r="AB16" s="1"/>
      <c r="AC16" s="1"/>
      <c r="AD16" s="1"/>
      <c r="AE16" s="1"/>
    </row>
    <row r="17" spans="1:31">
      <c r="A17" s="1"/>
      <c r="B17" s="7"/>
      <c r="C17" s="258" t="s">
        <v>192</v>
      </c>
      <c r="D17" s="259" t="s">
        <v>105</v>
      </c>
      <c r="E17" s="260" t="str">
        <f>IFERROR(VLOOKUP($D17,'START - AWARD DETAILS'!$C$21:$D$40,2,0),"")</f>
        <v/>
      </c>
      <c r="F17" s="242">
        <f t="shared" si="0"/>
        <v>1</v>
      </c>
      <c r="G17" s="222"/>
      <c r="H17" s="243">
        <f t="shared" si="1"/>
        <v>0</v>
      </c>
      <c r="I17" s="222"/>
      <c r="J17" s="243">
        <f t="shared" si="2"/>
        <v>0</v>
      </c>
      <c r="K17" s="222"/>
      <c r="L17" s="243">
        <f t="shared" si="3"/>
        <v>0</v>
      </c>
      <c r="M17" s="222"/>
      <c r="N17" s="243">
        <f t="shared" si="4"/>
        <v>0</v>
      </c>
      <c r="O17" s="222"/>
      <c r="P17" s="244">
        <f t="shared" si="5"/>
        <v>0</v>
      </c>
      <c r="Q17" s="177">
        <f t="shared" ref="Q17:R17" si="11">G17+I17+K17+M17+O17</f>
        <v>0</v>
      </c>
      <c r="R17" s="221">
        <f t="shared" si="11"/>
        <v>0</v>
      </c>
      <c r="S17" s="7"/>
      <c r="T17" s="1"/>
      <c r="U17" s="1"/>
      <c r="V17" s="1"/>
      <c r="W17" s="1"/>
      <c r="X17" s="1"/>
      <c r="Y17" s="1"/>
      <c r="Z17" s="1"/>
      <c r="AA17" s="1"/>
      <c r="AB17" s="1"/>
      <c r="AC17" s="1"/>
      <c r="AD17" s="1"/>
      <c r="AE17" s="1"/>
    </row>
    <row r="18" spans="1:31">
      <c r="A18" s="1"/>
      <c r="B18" s="7"/>
      <c r="C18" s="258" t="s">
        <v>192</v>
      </c>
      <c r="D18" s="259" t="s">
        <v>105</v>
      </c>
      <c r="E18" s="260" t="str">
        <f>IFERROR(VLOOKUP($D18,'START - AWARD DETAILS'!$C$21:$D$40,2,0),"")</f>
        <v/>
      </c>
      <c r="F18" s="242">
        <f t="shared" si="0"/>
        <v>1</v>
      </c>
      <c r="G18" s="222"/>
      <c r="H18" s="243">
        <f t="shared" si="1"/>
        <v>0</v>
      </c>
      <c r="I18" s="222"/>
      <c r="J18" s="243">
        <f t="shared" si="2"/>
        <v>0</v>
      </c>
      <c r="K18" s="222"/>
      <c r="L18" s="243">
        <f t="shared" si="3"/>
        <v>0</v>
      </c>
      <c r="M18" s="222"/>
      <c r="N18" s="243">
        <f t="shared" si="4"/>
        <v>0</v>
      </c>
      <c r="O18" s="222"/>
      <c r="P18" s="244">
        <f t="shared" si="5"/>
        <v>0</v>
      </c>
      <c r="Q18" s="177">
        <f t="shared" ref="Q18:R18" si="12">G18+I18+K18+M18+O18</f>
        <v>0</v>
      </c>
      <c r="R18" s="221">
        <f t="shared" si="12"/>
        <v>0</v>
      </c>
      <c r="S18" s="7"/>
      <c r="T18" s="1"/>
      <c r="U18" s="1"/>
      <c r="V18" s="1"/>
      <c r="W18" s="1"/>
      <c r="X18" s="1"/>
      <c r="Y18" s="1"/>
      <c r="Z18" s="1"/>
      <c r="AA18" s="1"/>
      <c r="AB18" s="1"/>
      <c r="AC18" s="1"/>
      <c r="AD18" s="1"/>
      <c r="AE18" s="1"/>
    </row>
    <row r="19" spans="1:31">
      <c r="A19" s="1"/>
      <c r="B19" s="7"/>
      <c r="C19" s="258" t="s">
        <v>192</v>
      </c>
      <c r="D19" s="259" t="s">
        <v>105</v>
      </c>
      <c r="E19" s="260" t="str">
        <f>IFERROR(VLOOKUP($D19,'START - AWARD DETAILS'!$C$21:$D$40,2,0),"")</f>
        <v/>
      </c>
      <c r="F19" s="242">
        <f t="shared" si="0"/>
        <v>1</v>
      </c>
      <c r="G19" s="222"/>
      <c r="H19" s="243">
        <f t="shared" si="1"/>
        <v>0</v>
      </c>
      <c r="I19" s="222"/>
      <c r="J19" s="243">
        <f t="shared" si="2"/>
        <v>0</v>
      </c>
      <c r="K19" s="222"/>
      <c r="L19" s="243">
        <f t="shared" si="3"/>
        <v>0</v>
      </c>
      <c r="M19" s="222"/>
      <c r="N19" s="243">
        <f t="shared" si="4"/>
        <v>0</v>
      </c>
      <c r="O19" s="222"/>
      <c r="P19" s="244">
        <f t="shared" si="5"/>
        <v>0</v>
      </c>
      <c r="Q19" s="177">
        <f t="shared" ref="Q19:R19" si="13">G19+I19+K19+M19+O19</f>
        <v>0</v>
      </c>
      <c r="R19" s="221">
        <f t="shared" si="13"/>
        <v>0</v>
      </c>
      <c r="S19" s="7"/>
      <c r="T19" s="1"/>
      <c r="U19" s="1"/>
      <c r="V19" s="1"/>
      <c r="W19" s="1"/>
      <c r="X19" s="1"/>
      <c r="Y19" s="1"/>
      <c r="Z19" s="1"/>
      <c r="AA19" s="1"/>
      <c r="AB19" s="1"/>
      <c r="AC19" s="1"/>
      <c r="AD19" s="1"/>
      <c r="AE19" s="1"/>
    </row>
    <row r="20" spans="1:31">
      <c r="A20" s="1"/>
      <c r="B20" s="7"/>
      <c r="C20" s="258" t="s">
        <v>192</v>
      </c>
      <c r="D20" s="259" t="s">
        <v>105</v>
      </c>
      <c r="E20" s="260" t="str">
        <f>IFERROR(VLOOKUP($D20,'START - AWARD DETAILS'!$C$21:$D$40,2,0),"")</f>
        <v/>
      </c>
      <c r="F20" s="242">
        <f t="shared" si="0"/>
        <v>1</v>
      </c>
      <c r="G20" s="222"/>
      <c r="H20" s="243">
        <f t="shared" si="1"/>
        <v>0</v>
      </c>
      <c r="I20" s="222"/>
      <c r="J20" s="243">
        <f t="shared" si="2"/>
        <v>0</v>
      </c>
      <c r="K20" s="222"/>
      <c r="L20" s="243">
        <f t="shared" si="3"/>
        <v>0</v>
      </c>
      <c r="M20" s="222"/>
      <c r="N20" s="243">
        <f t="shared" si="4"/>
        <v>0</v>
      </c>
      <c r="O20" s="222"/>
      <c r="P20" s="244">
        <f t="shared" si="5"/>
        <v>0</v>
      </c>
      <c r="Q20" s="177">
        <f t="shared" ref="Q20:R20" si="14">G20+I20+K20+M20+O20</f>
        <v>0</v>
      </c>
      <c r="R20" s="221">
        <f t="shared" si="14"/>
        <v>0</v>
      </c>
      <c r="S20" s="7"/>
      <c r="T20" s="1"/>
      <c r="U20" s="1"/>
      <c r="V20" s="1"/>
      <c r="W20" s="1"/>
      <c r="X20" s="1"/>
      <c r="Y20" s="1"/>
      <c r="Z20" s="1"/>
      <c r="AA20" s="1"/>
      <c r="AB20" s="1"/>
      <c r="AC20" s="1"/>
      <c r="AD20" s="1"/>
      <c r="AE20" s="1"/>
    </row>
    <row r="21" spans="1:31" ht="15.75" customHeight="1">
      <c r="A21" s="1"/>
      <c r="B21" s="7"/>
      <c r="C21" s="258" t="s">
        <v>192</v>
      </c>
      <c r="D21" s="259" t="s">
        <v>105</v>
      </c>
      <c r="E21" s="260" t="str">
        <f>IFERROR(VLOOKUP($D21,'START - AWARD DETAILS'!$C$21:$D$40,2,0),"")</f>
        <v/>
      </c>
      <c r="F21" s="242">
        <f t="shared" si="0"/>
        <v>1</v>
      </c>
      <c r="G21" s="222"/>
      <c r="H21" s="243">
        <f t="shared" si="1"/>
        <v>0</v>
      </c>
      <c r="I21" s="222"/>
      <c r="J21" s="243">
        <f t="shared" si="2"/>
        <v>0</v>
      </c>
      <c r="K21" s="222"/>
      <c r="L21" s="243">
        <f t="shared" si="3"/>
        <v>0</v>
      </c>
      <c r="M21" s="222"/>
      <c r="N21" s="243">
        <f t="shared" si="4"/>
        <v>0</v>
      </c>
      <c r="O21" s="222"/>
      <c r="P21" s="244">
        <f t="shared" si="5"/>
        <v>0</v>
      </c>
      <c r="Q21" s="177">
        <f t="shared" ref="Q21:R21" si="15">G21+I21+K21+M21+O21</f>
        <v>0</v>
      </c>
      <c r="R21" s="221">
        <f t="shared" si="15"/>
        <v>0</v>
      </c>
      <c r="S21" s="7"/>
      <c r="T21" s="1"/>
      <c r="U21" s="1"/>
      <c r="V21" s="1"/>
      <c r="W21" s="1"/>
      <c r="X21" s="1"/>
      <c r="Y21" s="1"/>
      <c r="Z21" s="1"/>
      <c r="AA21" s="1"/>
      <c r="AB21" s="1"/>
      <c r="AC21" s="1"/>
      <c r="AD21" s="1"/>
      <c r="AE21" s="1"/>
    </row>
    <row r="22" spans="1:31" ht="15.75" customHeight="1">
      <c r="A22" s="1"/>
      <c r="B22" s="7"/>
      <c r="C22" s="258" t="s">
        <v>192</v>
      </c>
      <c r="D22" s="259" t="s">
        <v>105</v>
      </c>
      <c r="E22" s="260" t="str">
        <f>IFERROR(VLOOKUP($D22,'START - AWARD DETAILS'!$C$21:$D$40,2,0),"")</f>
        <v/>
      </c>
      <c r="F22" s="242">
        <f t="shared" si="0"/>
        <v>1</v>
      </c>
      <c r="G22" s="222"/>
      <c r="H22" s="243">
        <f t="shared" si="1"/>
        <v>0</v>
      </c>
      <c r="I22" s="222"/>
      <c r="J22" s="243">
        <f t="shared" si="2"/>
        <v>0</v>
      </c>
      <c r="K22" s="222"/>
      <c r="L22" s="243">
        <f t="shared" si="3"/>
        <v>0</v>
      </c>
      <c r="M22" s="222"/>
      <c r="N22" s="243">
        <f t="shared" si="4"/>
        <v>0</v>
      </c>
      <c r="O22" s="222"/>
      <c r="P22" s="244">
        <f t="shared" si="5"/>
        <v>0</v>
      </c>
      <c r="Q22" s="177">
        <f t="shared" ref="Q22:R22" si="16">G22+I22+K22+M22+O22</f>
        <v>0</v>
      </c>
      <c r="R22" s="221">
        <f t="shared" si="16"/>
        <v>0</v>
      </c>
      <c r="S22" s="7"/>
      <c r="T22" s="1"/>
      <c r="U22" s="1"/>
      <c r="V22" s="1"/>
      <c r="W22" s="1"/>
      <c r="X22" s="1"/>
      <c r="Y22" s="1"/>
      <c r="Z22" s="1"/>
      <c r="AA22" s="1"/>
      <c r="AB22" s="1"/>
      <c r="AC22" s="1"/>
      <c r="AD22" s="1"/>
      <c r="AE22" s="1"/>
    </row>
    <row r="23" spans="1:31" ht="15.75" customHeight="1">
      <c r="A23" s="1"/>
      <c r="B23" s="7"/>
      <c r="C23" s="258" t="s">
        <v>192</v>
      </c>
      <c r="D23" s="259" t="s">
        <v>105</v>
      </c>
      <c r="E23" s="260" t="str">
        <f>IFERROR(VLOOKUP($D23,'START - AWARD DETAILS'!$C$21:$D$40,2,0),"")</f>
        <v/>
      </c>
      <c r="F23" s="242">
        <f t="shared" si="0"/>
        <v>1</v>
      </c>
      <c r="G23" s="222"/>
      <c r="H23" s="243">
        <f t="shared" si="1"/>
        <v>0</v>
      </c>
      <c r="I23" s="222"/>
      <c r="J23" s="243">
        <f t="shared" si="2"/>
        <v>0</v>
      </c>
      <c r="K23" s="222"/>
      <c r="L23" s="243">
        <f t="shared" si="3"/>
        <v>0</v>
      </c>
      <c r="M23" s="222"/>
      <c r="N23" s="243">
        <f t="shared" si="4"/>
        <v>0</v>
      </c>
      <c r="O23" s="222"/>
      <c r="P23" s="244">
        <f t="shared" si="5"/>
        <v>0</v>
      </c>
      <c r="Q23" s="177">
        <f t="shared" ref="Q23:R23" si="17">G23+I23+K23+M23+O23</f>
        <v>0</v>
      </c>
      <c r="R23" s="221">
        <f t="shared" si="17"/>
        <v>0</v>
      </c>
      <c r="S23" s="7"/>
      <c r="T23" s="1"/>
      <c r="U23" s="1"/>
      <c r="V23" s="1"/>
      <c r="W23" s="1"/>
      <c r="X23" s="1"/>
      <c r="Y23" s="1"/>
      <c r="Z23" s="1"/>
      <c r="AA23" s="1"/>
      <c r="AB23" s="1"/>
      <c r="AC23" s="1"/>
      <c r="AD23" s="1"/>
      <c r="AE23" s="1"/>
    </row>
    <row r="24" spans="1:31" ht="15.75" customHeight="1">
      <c r="A24" s="1"/>
      <c r="B24" s="7"/>
      <c r="C24" s="258" t="s">
        <v>192</v>
      </c>
      <c r="D24" s="259" t="s">
        <v>105</v>
      </c>
      <c r="E24" s="260" t="str">
        <f>IFERROR(VLOOKUP($D24,'START - AWARD DETAILS'!$C$21:$D$40,2,0),"")</f>
        <v/>
      </c>
      <c r="F24" s="242">
        <f t="shared" si="0"/>
        <v>1</v>
      </c>
      <c r="G24" s="222"/>
      <c r="H24" s="243">
        <f t="shared" si="1"/>
        <v>0</v>
      </c>
      <c r="I24" s="222"/>
      <c r="J24" s="243">
        <f t="shared" si="2"/>
        <v>0</v>
      </c>
      <c r="K24" s="222"/>
      <c r="L24" s="243">
        <f t="shared" si="3"/>
        <v>0</v>
      </c>
      <c r="M24" s="222"/>
      <c r="N24" s="243">
        <f t="shared" si="4"/>
        <v>0</v>
      </c>
      <c r="O24" s="222"/>
      <c r="P24" s="244">
        <f t="shared" si="5"/>
        <v>0</v>
      </c>
      <c r="Q24" s="177">
        <f t="shared" ref="Q24:R24" si="18">G24+I24+K24+M24+O24</f>
        <v>0</v>
      </c>
      <c r="R24" s="221">
        <f t="shared" si="18"/>
        <v>0</v>
      </c>
      <c r="S24" s="7"/>
      <c r="T24" s="1"/>
      <c r="U24" s="1"/>
      <c r="V24" s="1"/>
      <c r="W24" s="1"/>
      <c r="X24" s="1"/>
      <c r="Y24" s="1"/>
      <c r="Z24" s="1"/>
      <c r="AA24" s="1"/>
      <c r="AB24" s="1"/>
      <c r="AC24" s="1"/>
      <c r="AD24" s="1"/>
      <c r="AE24" s="1"/>
    </row>
    <row r="25" spans="1:31" ht="15.75" customHeight="1">
      <c r="A25" s="1"/>
      <c r="B25" s="7"/>
      <c r="C25" s="258" t="s">
        <v>192</v>
      </c>
      <c r="D25" s="259" t="s">
        <v>105</v>
      </c>
      <c r="E25" s="260" t="str">
        <f>IFERROR(VLOOKUP($D25,'START - AWARD DETAILS'!$C$21:$D$40,2,0),"")</f>
        <v/>
      </c>
      <c r="F25" s="242">
        <f t="shared" si="0"/>
        <v>1</v>
      </c>
      <c r="G25" s="222"/>
      <c r="H25" s="243">
        <f t="shared" si="1"/>
        <v>0</v>
      </c>
      <c r="I25" s="222"/>
      <c r="J25" s="243">
        <f t="shared" si="2"/>
        <v>0</v>
      </c>
      <c r="K25" s="222"/>
      <c r="L25" s="243">
        <f t="shared" si="3"/>
        <v>0</v>
      </c>
      <c r="M25" s="222"/>
      <c r="N25" s="243">
        <f t="shared" si="4"/>
        <v>0</v>
      </c>
      <c r="O25" s="222"/>
      <c r="P25" s="244">
        <f t="shared" si="5"/>
        <v>0</v>
      </c>
      <c r="Q25" s="177">
        <f t="shared" ref="Q25:R25" si="19">G25+I25+K25+M25+O25</f>
        <v>0</v>
      </c>
      <c r="R25" s="221">
        <f t="shared" si="19"/>
        <v>0</v>
      </c>
      <c r="S25" s="7"/>
      <c r="T25" s="1"/>
      <c r="U25" s="1"/>
      <c r="V25" s="1"/>
      <c r="W25" s="1"/>
      <c r="X25" s="1"/>
      <c r="Y25" s="1"/>
      <c r="Z25" s="1"/>
      <c r="AA25" s="1"/>
      <c r="AB25" s="1"/>
      <c r="AC25" s="1"/>
      <c r="AD25" s="1"/>
      <c r="AE25" s="1"/>
    </row>
    <row r="26" spans="1:31" ht="15.75" customHeight="1">
      <c r="A26" s="1"/>
      <c r="B26" s="7"/>
      <c r="C26" s="258" t="s">
        <v>192</v>
      </c>
      <c r="D26" s="259" t="s">
        <v>105</v>
      </c>
      <c r="E26" s="260" t="str">
        <f>IFERROR(VLOOKUP($D26,'START - AWARD DETAILS'!$C$21:$D$40,2,0),"")</f>
        <v/>
      </c>
      <c r="F26" s="242">
        <f t="shared" si="0"/>
        <v>1</v>
      </c>
      <c r="G26" s="222"/>
      <c r="H26" s="243">
        <f t="shared" si="1"/>
        <v>0</v>
      </c>
      <c r="I26" s="222"/>
      <c r="J26" s="243">
        <f t="shared" si="2"/>
        <v>0</v>
      </c>
      <c r="K26" s="222"/>
      <c r="L26" s="243">
        <f t="shared" si="3"/>
        <v>0</v>
      </c>
      <c r="M26" s="222"/>
      <c r="N26" s="243">
        <f t="shared" si="4"/>
        <v>0</v>
      </c>
      <c r="O26" s="222"/>
      <c r="P26" s="244">
        <f t="shared" si="5"/>
        <v>0</v>
      </c>
      <c r="Q26" s="177">
        <f t="shared" ref="Q26:R26" si="20">G26+I26+K26+M26+O26</f>
        <v>0</v>
      </c>
      <c r="R26" s="221">
        <f t="shared" si="20"/>
        <v>0</v>
      </c>
      <c r="S26" s="7"/>
      <c r="T26" s="1"/>
      <c r="U26" s="1"/>
      <c r="V26" s="1"/>
      <c r="W26" s="1"/>
      <c r="X26" s="1"/>
      <c r="Y26" s="1"/>
      <c r="Z26" s="1"/>
      <c r="AA26" s="1"/>
      <c r="AB26" s="1"/>
      <c r="AC26" s="1"/>
      <c r="AD26" s="1"/>
      <c r="AE26" s="1"/>
    </row>
    <row r="27" spans="1:31" ht="15.75" customHeight="1">
      <c r="A27" s="1"/>
      <c r="B27" s="7"/>
      <c r="C27" s="258" t="s">
        <v>192</v>
      </c>
      <c r="D27" s="259" t="s">
        <v>105</v>
      </c>
      <c r="E27" s="260" t="str">
        <f>IFERROR(VLOOKUP($D27,'START - AWARD DETAILS'!$C$21:$D$40,2,0),"")</f>
        <v/>
      </c>
      <c r="F27" s="242">
        <f t="shared" si="0"/>
        <v>1</v>
      </c>
      <c r="G27" s="222"/>
      <c r="H27" s="243">
        <f t="shared" si="1"/>
        <v>0</v>
      </c>
      <c r="I27" s="222"/>
      <c r="J27" s="243">
        <f t="shared" si="2"/>
        <v>0</v>
      </c>
      <c r="K27" s="222"/>
      <c r="L27" s="243">
        <f t="shared" si="3"/>
        <v>0</v>
      </c>
      <c r="M27" s="222"/>
      <c r="N27" s="243">
        <f t="shared" si="4"/>
        <v>0</v>
      </c>
      <c r="O27" s="222"/>
      <c r="P27" s="244">
        <f t="shared" si="5"/>
        <v>0</v>
      </c>
      <c r="Q27" s="177">
        <f t="shared" ref="Q27:R27" si="21">G27+I27+K27+M27+O27</f>
        <v>0</v>
      </c>
      <c r="R27" s="221">
        <f t="shared" si="21"/>
        <v>0</v>
      </c>
      <c r="S27" s="7"/>
      <c r="T27" s="1"/>
      <c r="U27" s="1"/>
      <c r="V27" s="1"/>
      <c r="W27" s="1"/>
      <c r="X27" s="1"/>
      <c r="Y27" s="1"/>
      <c r="Z27" s="1"/>
      <c r="AA27" s="1"/>
      <c r="AB27" s="1"/>
      <c r="AC27" s="1"/>
      <c r="AD27" s="1"/>
      <c r="AE27" s="1"/>
    </row>
    <row r="28" spans="1:31" ht="15.75" customHeight="1">
      <c r="A28" s="1"/>
      <c r="B28" s="7"/>
      <c r="C28" s="258" t="s">
        <v>192</v>
      </c>
      <c r="D28" s="259" t="s">
        <v>105</v>
      </c>
      <c r="E28" s="260" t="str">
        <f>IFERROR(VLOOKUP($D28,'START - AWARD DETAILS'!$C$21:$D$40,2,0),"")</f>
        <v/>
      </c>
      <c r="F28" s="242">
        <f t="shared" si="0"/>
        <v>1</v>
      </c>
      <c r="G28" s="222"/>
      <c r="H28" s="243">
        <f t="shared" si="1"/>
        <v>0</v>
      </c>
      <c r="I28" s="222"/>
      <c r="J28" s="243">
        <f t="shared" si="2"/>
        <v>0</v>
      </c>
      <c r="K28" s="222"/>
      <c r="L28" s="243">
        <f t="shared" si="3"/>
        <v>0</v>
      </c>
      <c r="M28" s="222"/>
      <c r="N28" s="243">
        <f t="shared" si="4"/>
        <v>0</v>
      </c>
      <c r="O28" s="222"/>
      <c r="P28" s="244">
        <f t="shared" si="5"/>
        <v>0</v>
      </c>
      <c r="Q28" s="177">
        <f t="shared" ref="Q28:R28" si="22">G28+I28+K28+M28+O28</f>
        <v>0</v>
      </c>
      <c r="R28" s="221">
        <f t="shared" si="22"/>
        <v>0</v>
      </c>
      <c r="S28" s="7"/>
      <c r="T28" s="1"/>
      <c r="U28" s="1"/>
      <c r="V28" s="1"/>
      <c r="W28" s="1"/>
      <c r="X28" s="1"/>
      <c r="Y28" s="1"/>
      <c r="Z28" s="1"/>
      <c r="AA28" s="1"/>
      <c r="AB28" s="1"/>
      <c r="AC28" s="1"/>
      <c r="AD28" s="1"/>
      <c r="AE28" s="1"/>
    </row>
    <row r="29" spans="1:31" ht="15.75" customHeight="1">
      <c r="A29" s="1"/>
      <c r="B29" s="7"/>
      <c r="C29" s="258" t="s">
        <v>192</v>
      </c>
      <c r="D29" s="259" t="s">
        <v>105</v>
      </c>
      <c r="E29" s="260" t="str">
        <f>IFERROR(VLOOKUP($D29,'START - AWARD DETAILS'!$C$21:$D$40,2,0),"")</f>
        <v/>
      </c>
      <c r="F29" s="242">
        <f t="shared" si="0"/>
        <v>1</v>
      </c>
      <c r="G29" s="222"/>
      <c r="H29" s="243">
        <f t="shared" si="1"/>
        <v>0</v>
      </c>
      <c r="I29" s="222"/>
      <c r="J29" s="243">
        <f t="shared" si="2"/>
        <v>0</v>
      </c>
      <c r="K29" s="222"/>
      <c r="L29" s="243">
        <f t="shared" si="3"/>
        <v>0</v>
      </c>
      <c r="M29" s="222"/>
      <c r="N29" s="243">
        <f t="shared" si="4"/>
        <v>0</v>
      </c>
      <c r="O29" s="222"/>
      <c r="P29" s="244">
        <f t="shared" si="5"/>
        <v>0</v>
      </c>
      <c r="Q29" s="177">
        <f t="shared" ref="Q29:R29" si="23">G29+I29+K29+M29+O29</f>
        <v>0</v>
      </c>
      <c r="R29" s="221">
        <f t="shared" si="23"/>
        <v>0</v>
      </c>
      <c r="S29" s="7"/>
      <c r="T29" s="1"/>
      <c r="U29" s="1"/>
      <c r="V29" s="1"/>
      <c r="W29" s="1"/>
      <c r="X29" s="1"/>
      <c r="Y29" s="1"/>
      <c r="Z29" s="1"/>
      <c r="AA29" s="1"/>
      <c r="AB29" s="1"/>
      <c r="AC29" s="1"/>
      <c r="AD29" s="1"/>
      <c r="AE29" s="1"/>
    </row>
    <row r="30" spans="1:31" ht="15.75" customHeight="1">
      <c r="A30" s="1"/>
      <c r="B30" s="7"/>
      <c r="C30" s="258" t="s">
        <v>192</v>
      </c>
      <c r="D30" s="259" t="s">
        <v>105</v>
      </c>
      <c r="E30" s="260" t="str">
        <f>IFERROR(VLOOKUP($D30,'START - AWARD DETAILS'!$C$21:$D$40,2,0),"")</f>
        <v/>
      </c>
      <c r="F30" s="242">
        <f t="shared" si="0"/>
        <v>1</v>
      </c>
      <c r="G30" s="222"/>
      <c r="H30" s="243">
        <f t="shared" si="1"/>
        <v>0</v>
      </c>
      <c r="I30" s="222"/>
      <c r="J30" s="243">
        <f t="shared" si="2"/>
        <v>0</v>
      </c>
      <c r="K30" s="222"/>
      <c r="L30" s="243">
        <f t="shared" si="3"/>
        <v>0</v>
      </c>
      <c r="M30" s="222"/>
      <c r="N30" s="243">
        <f t="shared" si="4"/>
        <v>0</v>
      </c>
      <c r="O30" s="222"/>
      <c r="P30" s="244">
        <f t="shared" si="5"/>
        <v>0</v>
      </c>
      <c r="Q30" s="177">
        <f t="shared" ref="Q30:R30" si="24">G30+I30+K30+M30+O30</f>
        <v>0</v>
      </c>
      <c r="R30" s="221">
        <f t="shared" si="24"/>
        <v>0</v>
      </c>
      <c r="S30" s="7"/>
      <c r="T30" s="1"/>
      <c r="U30" s="1"/>
      <c r="V30" s="1"/>
      <c r="W30" s="1"/>
      <c r="X30" s="1"/>
      <c r="Y30" s="1"/>
      <c r="Z30" s="1"/>
      <c r="AA30" s="1"/>
      <c r="AB30" s="1"/>
      <c r="AC30" s="1"/>
      <c r="AD30" s="1"/>
      <c r="AE30" s="1"/>
    </row>
    <row r="31" spans="1:31" ht="15.75" customHeight="1">
      <c r="A31" s="1"/>
      <c r="B31" s="7"/>
      <c r="C31" s="258" t="s">
        <v>192</v>
      </c>
      <c r="D31" s="259" t="s">
        <v>105</v>
      </c>
      <c r="E31" s="260" t="str">
        <f>IFERROR(VLOOKUP($D31,'START - AWARD DETAILS'!$C$21:$D$40,2,0),"")</f>
        <v/>
      </c>
      <c r="F31" s="246">
        <f t="shared" si="0"/>
        <v>1</v>
      </c>
      <c r="G31" s="228"/>
      <c r="H31" s="247">
        <f t="shared" si="1"/>
        <v>0</v>
      </c>
      <c r="I31" s="228"/>
      <c r="J31" s="247">
        <f t="shared" si="2"/>
        <v>0</v>
      </c>
      <c r="K31" s="228"/>
      <c r="L31" s="247">
        <f t="shared" si="3"/>
        <v>0</v>
      </c>
      <c r="M31" s="228"/>
      <c r="N31" s="247">
        <f t="shared" si="4"/>
        <v>0</v>
      </c>
      <c r="O31" s="228"/>
      <c r="P31" s="248">
        <f t="shared" si="5"/>
        <v>0</v>
      </c>
      <c r="Q31" s="230">
        <f t="shared" ref="Q31:R31" si="25">G31+I31+K31+M31+O31</f>
        <v>0</v>
      </c>
      <c r="R31" s="249">
        <f t="shared" si="25"/>
        <v>0</v>
      </c>
      <c r="S31" s="7"/>
      <c r="T31" s="1"/>
      <c r="U31" s="1"/>
      <c r="V31" s="1"/>
      <c r="W31" s="1"/>
      <c r="X31" s="1"/>
      <c r="Y31" s="1"/>
      <c r="Z31" s="1"/>
      <c r="AA31" s="1"/>
      <c r="AB31" s="1"/>
      <c r="AC31" s="1"/>
      <c r="AD31" s="1"/>
      <c r="AE31" s="1"/>
    </row>
    <row r="32" spans="1:31" ht="15.75" customHeight="1">
      <c r="A32" s="1"/>
      <c r="B32" s="7"/>
      <c r="C32" s="261"/>
      <c r="D32" s="262"/>
      <c r="E32" s="263"/>
      <c r="F32" s="191"/>
      <c r="G32" s="232">
        <f t="shared" ref="G32:R32" si="26">SUM(G12:G31)</f>
        <v>0</v>
      </c>
      <c r="H32" s="232">
        <f t="shared" si="26"/>
        <v>0</v>
      </c>
      <c r="I32" s="232">
        <f t="shared" si="26"/>
        <v>0</v>
      </c>
      <c r="J32" s="232">
        <f t="shared" si="26"/>
        <v>0</v>
      </c>
      <c r="K32" s="232">
        <f t="shared" si="26"/>
        <v>0</v>
      </c>
      <c r="L32" s="232">
        <f t="shared" si="26"/>
        <v>0</v>
      </c>
      <c r="M32" s="232">
        <f t="shared" si="26"/>
        <v>0</v>
      </c>
      <c r="N32" s="232">
        <f t="shared" si="26"/>
        <v>0</v>
      </c>
      <c r="O32" s="232">
        <f t="shared" si="26"/>
        <v>0</v>
      </c>
      <c r="P32" s="233">
        <f t="shared" si="26"/>
        <v>0</v>
      </c>
      <c r="Q32" s="195">
        <f t="shared" si="26"/>
        <v>0</v>
      </c>
      <c r="R32" s="250">
        <f t="shared" si="26"/>
        <v>0</v>
      </c>
      <c r="S32" s="7"/>
      <c r="T32" s="1"/>
      <c r="U32" s="1"/>
      <c r="V32" s="1"/>
      <c r="W32" s="1"/>
      <c r="X32" s="1"/>
      <c r="Y32" s="1"/>
      <c r="Z32" s="1"/>
      <c r="AA32" s="1"/>
      <c r="AB32" s="1"/>
      <c r="AC32" s="1"/>
      <c r="AD32" s="1"/>
      <c r="AE32" s="1"/>
    </row>
    <row r="33" spans="1:31" ht="7.5" customHeight="1">
      <c r="A33" s="1"/>
      <c r="B33" s="7"/>
      <c r="C33" s="7"/>
      <c r="D33" s="7"/>
      <c r="E33" s="253"/>
      <c r="F33" s="253"/>
      <c r="G33" s="7"/>
      <c r="H33" s="7"/>
      <c r="I33" s="7"/>
      <c r="J33" s="7"/>
      <c r="K33" s="7"/>
      <c r="L33" s="7"/>
      <c r="M33" s="7"/>
      <c r="N33" s="7"/>
      <c r="O33" s="7"/>
      <c r="P33" s="7"/>
      <c r="Q33" s="7"/>
      <c r="R33" s="7"/>
      <c r="S33" s="7"/>
      <c r="T33" s="1"/>
      <c r="U33" s="1"/>
      <c r="V33" s="1"/>
      <c r="W33" s="1"/>
      <c r="X33" s="1"/>
      <c r="Y33" s="1"/>
      <c r="Z33" s="1"/>
      <c r="AA33" s="1"/>
      <c r="AB33" s="1"/>
      <c r="AC33" s="1"/>
      <c r="AD33" s="1"/>
      <c r="AE33" s="1"/>
    </row>
    <row r="34" spans="1:31" ht="7.5" customHeight="1">
      <c r="A34" s="1"/>
      <c r="B34" s="7"/>
      <c r="C34" s="7"/>
      <c r="D34" s="7"/>
      <c r="E34" s="253"/>
      <c r="F34" s="253"/>
      <c r="G34" s="7"/>
      <c r="H34" s="7"/>
      <c r="I34" s="7"/>
      <c r="J34" s="7"/>
      <c r="K34" s="7"/>
      <c r="L34" s="7"/>
      <c r="M34" s="7"/>
      <c r="N34" s="7"/>
      <c r="O34" s="7"/>
      <c r="P34" s="7"/>
      <c r="Q34" s="7"/>
      <c r="R34" s="7"/>
      <c r="S34" s="7"/>
      <c r="T34" s="1"/>
      <c r="U34" s="1"/>
      <c r="V34" s="1"/>
      <c r="W34" s="1"/>
      <c r="X34" s="1"/>
      <c r="Y34" s="1"/>
      <c r="Z34" s="1"/>
      <c r="AA34" s="1"/>
      <c r="AB34" s="1"/>
      <c r="AC34" s="1"/>
      <c r="AD34" s="1"/>
      <c r="AE34" s="1"/>
    </row>
    <row r="35" spans="1:31" ht="15.75" customHeight="1">
      <c r="A35" s="1"/>
      <c r="B35" s="7"/>
      <c r="C35" s="196" t="s">
        <v>181</v>
      </c>
      <c r="D35" s="131"/>
      <c r="E35" s="255"/>
      <c r="F35" s="255"/>
      <c r="G35" s="131"/>
      <c r="H35" s="131"/>
      <c r="I35" s="131"/>
      <c r="J35" s="131"/>
      <c r="K35" s="131"/>
      <c r="L35" s="131"/>
      <c r="M35" s="131"/>
      <c r="N35" s="131"/>
      <c r="O35" s="131"/>
      <c r="P35" s="131"/>
      <c r="Q35" s="132"/>
      <c r="R35" s="7"/>
      <c r="S35" s="7"/>
      <c r="T35" s="1"/>
      <c r="U35" s="1"/>
      <c r="V35" s="1"/>
      <c r="W35" s="1"/>
      <c r="X35" s="1"/>
      <c r="Y35" s="1"/>
      <c r="Z35" s="1"/>
      <c r="AA35" s="1"/>
      <c r="AB35" s="1"/>
      <c r="AC35" s="1"/>
      <c r="AD35" s="1"/>
      <c r="AE35" s="1"/>
    </row>
    <row r="36" spans="1:31" ht="99.75" customHeight="1">
      <c r="A36" s="1"/>
      <c r="B36" s="7"/>
      <c r="C36" s="473" t="s">
        <v>182</v>
      </c>
      <c r="D36" s="458"/>
      <c r="E36" s="458"/>
      <c r="F36" s="458"/>
      <c r="G36" s="458"/>
      <c r="H36" s="458"/>
      <c r="I36" s="458"/>
      <c r="J36" s="458"/>
      <c r="K36" s="458"/>
      <c r="L36" s="458"/>
      <c r="M36" s="458"/>
      <c r="N36" s="458"/>
      <c r="O36" s="458"/>
      <c r="P36" s="458"/>
      <c r="Q36" s="460"/>
      <c r="R36" s="7"/>
      <c r="S36" s="7"/>
      <c r="T36" s="1"/>
      <c r="U36" s="1"/>
      <c r="V36" s="1"/>
      <c r="W36" s="1"/>
      <c r="X36" s="1"/>
      <c r="Y36" s="1"/>
      <c r="Z36" s="1"/>
      <c r="AA36" s="1"/>
      <c r="AB36" s="1"/>
      <c r="AC36" s="1"/>
      <c r="AD36" s="1"/>
      <c r="AE36" s="1"/>
    </row>
    <row r="37" spans="1:31" ht="7.5" customHeight="1">
      <c r="A37" s="1"/>
      <c r="B37" s="7"/>
      <c r="C37" s="7"/>
      <c r="D37" s="7"/>
      <c r="E37" s="253"/>
      <c r="F37" s="253"/>
      <c r="G37" s="7"/>
      <c r="H37" s="7"/>
      <c r="I37" s="7"/>
      <c r="J37" s="7"/>
      <c r="K37" s="7"/>
      <c r="L37" s="7"/>
      <c r="M37" s="7"/>
      <c r="N37" s="7"/>
      <c r="O37" s="7"/>
      <c r="P37" s="7"/>
      <c r="Q37" s="7"/>
      <c r="R37" s="7"/>
      <c r="S37" s="7"/>
      <c r="T37" s="1"/>
      <c r="U37" s="1"/>
      <c r="V37" s="1"/>
      <c r="W37" s="1"/>
      <c r="X37" s="1"/>
      <c r="Y37" s="1"/>
      <c r="Z37" s="1"/>
      <c r="AA37" s="1"/>
      <c r="AB37" s="1"/>
      <c r="AC37" s="1"/>
      <c r="AD37" s="1"/>
      <c r="AE37" s="1"/>
    </row>
    <row r="38" spans="1:31" ht="7.5" customHeight="1">
      <c r="A38" s="1"/>
      <c r="B38" s="1"/>
      <c r="C38" s="1"/>
      <c r="D38" s="1"/>
      <c r="E38" s="6"/>
      <c r="F38" s="6"/>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hidden="1" customHeight="1">
      <c r="A39" s="1"/>
      <c r="B39" s="1"/>
      <c r="C39" s="235" t="s">
        <v>190</v>
      </c>
      <c r="D39" s="236" t="s">
        <v>69</v>
      </c>
      <c r="E39" s="6"/>
      <c r="F39" s="6"/>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75" hidden="1" customHeight="1">
      <c r="A40" s="1"/>
      <c r="B40" s="1"/>
      <c r="C40" s="237" t="s">
        <v>105</v>
      </c>
      <c r="D40" s="237" t="s">
        <v>105</v>
      </c>
      <c r="E40" s="6"/>
      <c r="F40" s="6"/>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75" hidden="1" customHeight="1">
      <c r="A41" s="1"/>
      <c r="B41" s="1">
        <v>1</v>
      </c>
      <c r="C41" s="237" t="s">
        <v>193</v>
      </c>
      <c r="D41" s="237" t="str">
        <f>IF('START - AWARD DETAILS'!C21="","",'START - AWARD DETAILS'!C21)</f>
        <v/>
      </c>
      <c r="E41" s="6"/>
      <c r="F41" s="6"/>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75" hidden="1" customHeight="1">
      <c r="A42" s="1"/>
      <c r="B42" s="1">
        <v>2</v>
      </c>
      <c r="C42" s="237" t="s">
        <v>194</v>
      </c>
      <c r="D42" s="237" t="str">
        <f>IF('START - AWARD DETAILS'!C22="","",'START - AWARD DETAILS'!C22)</f>
        <v/>
      </c>
      <c r="E42" s="6"/>
      <c r="F42" s="6"/>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75" hidden="1" customHeight="1">
      <c r="A43" s="1"/>
      <c r="B43" s="1">
        <v>3</v>
      </c>
      <c r="C43" s="237" t="s">
        <v>195</v>
      </c>
      <c r="D43" s="237" t="str">
        <f>IF('START - AWARD DETAILS'!C23="","",'START - AWARD DETAILS'!C23)</f>
        <v/>
      </c>
      <c r="E43" s="6"/>
      <c r="F43" s="6"/>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75" hidden="1" customHeight="1">
      <c r="A44" s="1"/>
      <c r="B44" s="1">
        <v>4</v>
      </c>
      <c r="C44" s="237" t="s">
        <v>196</v>
      </c>
      <c r="D44" s="237" t="str">
        <f>IF('START - AWARD DETAILS'!C24="","",'START - AWARD DETAILS'!C24)</f>
        <v/>
      </c>
      <c r="E44" s="6"/>
      <c r="F44" s="6"/>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75" hidden="1" customHeight="1">
      <c r="A45" s="1"/>
      <c r="B45" s="1">
        <v>5</v>
      </c>
      <c r="C45" s="1"/>
      <c r="D45" s="237" t="str">
        <f>IF('START - AWARD DETAILS'!C25="","",'START - AWARD DETAILS'!C25)</f>
        <v/>
      </c>
      <c r="E45" s="6"/>
      <c r="F45" s="6"/>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75" hidden="1" customHeight="1">
      <c r="A46" s="1"/>
      <c r="B46" s="1">
        <v>6</v>
      </c>
      <c r="C46" s="1"/>
      <c r="D46" s="237" t="str">
        <f>IF('START - AWARD DETAILS'!C26="","",'START - AWARD DETAILS'!C26)</f>
        <v/>
      </c>
      <c r="E46" s="6"/>
      <c r="F46" s="6"/>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75" hidden="1" customHeight="1">
      <c r="A47" s="1"/>
      <c r="B47" s="1">
        <v>7</v>
      </c>
      <c r="C47" s="1"/>
      <c r="D47" s="237" t="str">
        <f>IF('START - AWARD DETAILS'!C27="","",'START - AWARD DETAILS'!C27)</f>
        <v/>
      </c>
      <c r="E47" s="6"/>
      <c r="F47" s="6"/>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75" hidden="1" customHeight="1">
      <c r="A48" s="1"/>
      <c r="B48" s="1">
        <v>8</v>
      </c>
      <c r="C48" s="1"/>
      <c r="D48" s="237" t="str">
        <f>IF('START - AWARD DETAILS'!C28="","",'START - AWARD DETAILS'!C28)</f>
        <v/>
      </c>
      <c r="E48" s="6"/>
      <c r="F48" s="6"/>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75" hidden="1" customHeight="1">
      <c r="A49" s="1"/>
      <c r="B49" s="1">
        <v>9</v>
      </c>
      <c r="C49" s="1"/>
      <c r="D49" s="237" t="str">
        <f>IF('START - AWARD DETAILS'!C29="","",'START - AWARD DETAILS'!C29)</f>
        <v/>
      </c>
      <c r="E49" s="6"/>
      <c r="F49" s="6"/>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75" hidden="1" customHeight="1">
      <c r="A50" s="1"/>
      <c r="B50" s="1">
        <v>10</v>
      </c>
      <c r="C50" s="1"/>
      <c r="D50" s="237" t="str">
        <f>IF('START - AWARD DETAILS'!C30="","",'START - AWARD DETAILS'!C30)</f>
        <v/>
      </c>
      <c r="E50" s="6"/>
      <c r="F50" s="6"/>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75" hidden="1" customHeight="1">
      <c r="A51" s="1"/>
      <c r="B51" s="1">
        <v>11</v>
      </c>
      <c r="C51" s="1"/>
      <c r="D51" s="237" t="str">
        <f>IF('START - AWARD DETAILS'!C31="","",'START - AWARD DETAILS'!C31)</f>
        <v/>
      </c>
      <c r="E51" s="6"/>
      <c r="F51" s="6"/>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75" hidden="1" customHeight="1">
      <c r="A52" s="1"/>
      <c r="B52" s="1">
        <v>12</v>
      </c>
      <c r="C52" s="1"/>
      <c r="D52" s="237" t="str">
        <f>IF('START - AWARD DETAILS'!C32="","",'START - AWARD DETAILS'!C32)</f>
        <v/>
      </c>
      <c r="E52" s="6"/>
      <c r="F52" s="6"/>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75" hidden="1" customHeight="1">
      <c r="A53" s="1"/>
      <c r="B53" s="1">
        <v>13</v>
      </c>
      <c r="C53" s="1"/>
      <c r="D53" s="237" t="str">
        <f>IF('START - AWARD DETAILS'!C33="","",'START - AWARD DETAILS'!C33)</f>
        <v/>
      </c>
      <c r="E53" s="6"/>
      <c r="F53" s="6"/>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75" hidden="1" customHeight="1">
      <c r="A54" s="1"/>
      <c r="B54" s="1">
        <v>14</v>
      </c>
      <c r="C54" s="1"/>
      <c r="D54" s="237" t="str">
        <f>IF('START - AWARD DETAILS'!C34="","",'START - AWARD DETAILS'!C34)</f>
        <v/>
      </c>
      <c r="E54" s="6"/>
      <c r="F54" s="6"/>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75" hidden="1" customHeight="1">
      <c r="A55" s="1"/>
      <c r="B55" s="1">
        <v>15</v>
      </c>
      <c r="C55" s="1"/>
      <c r="D55" s="237" t="str">
        <f>IF('START - AWARD DETAILS'!C35="","",'START - AWARD DETAILS'!C35)</f>
        <v/>
      </c>
      <c r="E55" s="6"/>
      <c r="F55" s="6"/>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75" hidden="1" customHeight="1">
      <c r="A56" s="1"/>
      <c r="B56" s="1">
        <v>16</v>
      </c>
      <c r="C56" s="1"/>
      <c r="D56" s="237" t="str">
        <f>IF('START - AWARD DETAILS'!C36="","",'START - AWARD DETAILS'!C36)</f>
        <v/>
      </c>
      <c r="E56" s="6"/>
      <c r="F56" s="6"/>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5.75" hidden="1" customHeight="1">
      <c r="A57" s="1"/>
      <c r="B57" s="1">
        <v>17</v>
      </c>
      <c r="C57" s="1"/>
      <c r="D57" s="237" t="str">
        <f>IF('START - AWARD DETAILS'!C37="","",'START - AWARD DETAILS'!C37)</f>
        <v/>
      </c>
      <c r="E57" s="6"/>
      <c r="F57" s="6"/>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75" hidden="1" customHeight="1">
      <c r="A58" s="1"/>
      <c r="B58" s="1">
        <v>17</v>
      </c>
      <c r="C58" s="1"/>
      <c r="D58" s="237" t="str">
        <f>IF('START - AWARD DETAILS'!C38="","",'START - AWARD DETAILS'!C38)</f>
        <v/>
      </c>
      <c r="E58" s="6"/>
      <c r="F58" s="6"/>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75" hidden="1" customHeight="1">
      <c r="A59" s="1"/>
      <c r="B59" s="1">
        <v>17</v>
      </c>
      <c r="C59" s="1"/>
      <c r="D59" s="237" t="str">
        <f>IF('START - AWARD DETAILS'!C39="","",'START - AWARD DETAILS'!C39)</f>
        <v/>
      </c>
      <c r="E59" s="6"/>
      <c r="F59" s="6"/>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75" hidden="1" customHeight="1">
      <c r="A60" s="1"/>
      <c r="B60" s="1">
        <v>17</v>
      </c>
      <c r="C60" s="1"/>
      <c r="D60" s="237" t="str">
        <f>IF('START - AWARD DETAILS'!C40="","",'START - AWARD DETAILS'!C40)</f>
        <v/>
      </c>
      <c r="E60" s="6"/>
      <c r="F60" s="6"/>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75" hidden="1" customHeight="1">
      <c r="A61" s="1"/>
      <c r="B61" s="1"/>
      <c r="C61" s="1"/>
      <c r="D61" s="1"/>
      <c r="E61" s="6"/>
      <c r="F61" s="6"/>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75" hidden="1" customHeight="1">
      <c r="A62" s="1"/>
      <c r="B62" s="1"/>
      <c r="C62" s="1"/>
      <c r="D62" s="1"/>
      <c r="E62" s="6"/>
      <c r="F62" s="6"/>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hidden="1" customHeight="1">
      <c r="A63" s="1"/>
      <c r="B63" s="1"/>
      <c r="C63" s="1"/>
      <c r="D63" s="1"/>
      <c r="E63" s="6"/>
      <c r="F63" s="6"/>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75" hidden="1" customHeight="1">
      <c r="A64" s="1"/>
      <c r="B64" s="1"/>
      <c r="C64" s="1"/>
      <c r="D64" s="1"/>
      <c r="E64" s="6"/>
      <c r="F64" s="6"/>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75" hidden="1" customHeight="1">
      <c r="A65" s="1"/>
      <c r="B65" s="1"/>
      <c r="C65" s="1"/>
      <c r="D65" s="1"/>
      <c r="E65" s="6"/>
      <c r="F65" s="6"/>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75" hidden="1" customHeight="1">
      <c r="A66" s="1"/>
      <c r="B66" s="1"/>
      <c r="C66" s="1"/>
      <c r="D66" s="1"/>
      <c r="E66" s="6"/>
      <c r="F66" s="6"/>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75" hidden="1" customHeight="1">
      <c r="A67" s="1"/>
      <c r="B67" s="1"/>
      <c r="C67" s="1"/>
      <c r="D67" s="1"/>
      <c r="E67" s="6"/>
      <c r="F67" s="6"/>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75" hidden="1" customHeight="1">
      <c r="A68" s="1"/>
      <c r="B68" s="1"/>
      <c r="C68" s="1"/>
      <c r="D68" s="1"/>
      <c r="E68" s="6"/>
      <c r="F68" s="6"/>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75" hidden="1" customHeight="1">
      <c r="A69" s="1"/>
      <c r="B69" s="1"/>
      <c r="C69" s="1"/>
      <c r="D69" s="1"/>
      <c r="E69" s="6"/>
      <c r="F69" s="6"/>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75" hidden="1" customHeight="1">
      <c r="A70" s="1"/>
      <c r="B70" s="1"/>
      <c r="C70" s="1"/>
      <c r="D70" s="1"/>
      <c r="E70" s="6"/>
      <c r="F70" s="6"/>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75" hidden="1" customHeight="1">
      <c r="A71" s="1"/>
      <c r="B71" s="1"/>
      <c r="C71" s="1"/>
      <c r="D71" s="1"/>
      <c r="E71" s="6"/>
      <c r="F71" s="6"/>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75" hidden="1" customHeight="1">
      <c r="A72" s="1"/>
      <c r="B72" s="1"/>
      <c r="C72" s="1"/>
      <c r="D72" s="1"/>
      <c r="E72" s="6"/>
      <c r="F72" s="6"/>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75" hidden="1" customHeight="1">
      <c r="A73" s="1"/>
      <c r="B73" s="1"/>
      <c r="C73" s="1"/>
      <c r="D73" s="1"/>
      <c r="E73" s="6"/>
      <c r="F73" s="6"/>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75" hidden="1" customHeight="1">
      <c r="A74" s="1"/>
      <c r="B74" s="1"/>
      <c r="C74" s="1"/>
      <c r="D74" s="1"/>
      <c r="E74" s="6"/>
      <c r="F74" s="6"/>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75" hidden="1" customHeight="1">
      <c r="A75" s="1"/>
      <c r="B75" s="1"/>
      <c r="C75" s="1"/>
      <c r="D75" s="1"/>
      <c r="E75" s="6"/>
      <c r="F75" s="6"/>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75" hidden="1" customHeight="1">
      <c r="A76" s="1"/>
      <c r="B76" s="1"/>
      <c r="C76" s="1"/>
      <c r="D76" s="1"/>
      <c r="E76" s="6"/>
      <c r="F76" s="6"/>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75" hidden="1" customHeight="1">
      <c r="A77" s="1"/>
      <c r="B77" s="1"/>
      <c r="C77" s="1"/>
      <c r="D77" s="1"/>
      <c r="E77" s="6"/>
      <c r="F77" s="6"/>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75" hidden="1" customHeight="1">
      <c r="A78" s="1"/>
      <c r="B78" s="1"/>
      <c r="C78" s="1"/>
      <c r="D78" s="1"/>
      <c r="E78" s="6"/>
      <c r="F78" s="6"/>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75" hidden="1" customHeight="1">
      <c r="A79" s="1"/>
      <c r="B79" s="1"/>
      <c r="C79" s="1"/>
      <c r="D79" s="1"/>
      <c r="E79" s="6"/>
      <c r="F79" s="6"/>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75" hidden="1" customHeight="1">
      <c r="A80" s="1"/>
      <c r="B80" s="1"/>
      <c r="C80" s="1"/>
      <c r="D80" s="1"/>
      <c r="E80" s="6"/>
      <c r="F80" s="6"/>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hidden="1" customHeight="1">
      <c r="A81" s="1"/>
      <c r="B81" s="1"/>
      <c r="C81" s="1"/>
      <c r="D81" s="1"/>
      <c r="E81" s="6"/>
      <c r="F81" s="6"/>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hidden="1" customHeight="1">
      <c r="A82" s="1"/>
      <c r="B82" s="1"/>
      <c r="C82" s="1"/>
      <c r="D82" s="1"/>
      <c r="E82" s="6"/>
      <c r="F82" s="6"/>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75" hidden="1" customHeight="1">
      <c r="A83" s="1"/>
      <c r="B83" s="1"/>
      <c r="C83" s="1"/>
      <c r="D83" s="1"/>
      <c r="E83" s="6"/>
      <c r="F83" s="6"/>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75" hidden="1" customHeight="1">
      <c r="A84" s="1"/>
      <c r="B84" s="1"/>
      <c r="C84" s="1"/>
      <c r="D84" s="1"/>
      <c r="E84" s="6"/>
      <c r="F84" s="6"/>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75" hidden="1" customHeight="1">
      <c r="A85" s="1"/>
      <c r="B85" s="1"/>
      <c r="C85" s="1"/>
      <c r="D85" s="1"/>
      <c r="E85" s="6"/>
      <c r="F85" s="6"/>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75" hidden="1" customHeight="1">
      <c r="A86" s="1"/>
      <c r="B86" s="1"/>
      <c r="C86" s="1"/>
      <c r="D86" s="1"/>
      <c r="E86" s="6"/>
      <c r="F86" s="6"/>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75" hidden="1" customHeight="1">
      <c r="A87" s="1"/>
      <c r="B87" s="1"/>
      <c r="C87" s="1"/>
      <c r="D87" s="1"/>
      <c r="E87" s="6"/>
      <c r="F87" s="6"/>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hidden="1" customHeight="1">
      <c r="A88" s="1"/>
      <c r="B88" s="1"/>
      <c r="C88" s="1"/>
      <c r="D88" s="1"/>
      <c r="E88" s="6"/>
      <c r="F88" s="6"/>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hidden="1" customHeight="1">
      <c r="A89" s="1"/>
      <c r="B89" s="1"/>
      <c r="C89" s="1"/>
      <c r="D89" s="1"/>
      <c r="E89" s="6"/>
      <c r="F89" s="6"/>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hidden="1" customHeight="1">
      <c r="A90" s="1"/>
      <c r="B90" s="1"/>
      <c r="C90" s="1"/>
      <c r="D90" s="1"/>
      <c r="E90" s="6"/>
      <c r="F90" s="6"/>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hidden="1" customHeight="1">
      <c r="A91" s="1"/>
      <c r="B91" s="1"/>
      <c r="C91" s="1"/>
      <c r="D91" s="1"/>
      <c r="E91" s="6"/>
      <c r="F91" s="6"/>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hidden="1" customHeight="1">
      <c r="A92" s="1"/>
      <c r="B92" s="1"/>
      <c r="C92" s="1"/>
      <c r="D92" s="1"/>
      <c r="E92" s="6"/>
      <c r="F92" s="6"/>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hidden="1" customHeight="1">
      <c r="A93" s="1"/>
      <c r="B93" s="1"/>
      <c r="C93" s="1"/>
      <c r="D93" s="1"/>
      <c r="E93" s="6"/>
      <c r="F93" s="6"/>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hidden="1" customHeight="1">
      <c r="A94" s="1"/>
      <c r="B94" s="1"/>
      <c r="C94" s="1"/>
      <c r="D94" s="1"/>
      <c r="E94" s="6"/>
      <c r="F94" s="6"/>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hidden="1" customHeight="1">
      <c r="A95" s="1"/>
      <c r="B95" s="1"/>
      <c r="C95" s="1"/>
      <c r="D95" s="1"/>
      <c r="E95" s="6"/>
      <c r="F95" s="6"/>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hidden="1" customHeight="1">
      <c r="A96" s="1"/>
      <c r="B96" s="1"/>
      <c r="C96" s="1"/>
      <c r="D96" s="1"/>
      <c r="E96" s="6"/>
      <c r="F96" s="6"/>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hidden="1" customHeight="1">
      <c r="A97" s="1"/>
      <c r="B97" s="1"/>
      <c r="C97" s="1"/>
      <c r="D97" s="1"/>
      <c r="E97" s="6"/>
      <c r="F97" s="6"/>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hidden="1" customHeight="1">
      <c r="A98" s="1"/>
      <c r="B98" s="1"/>
      <c r="C98" s="1"/>
      <c r="D98" s="1"/>
      <c r="E98" s="6"/>
      <c r="F98" s="6"/>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hidden="1" customHeight="1">
      <c r="A99" s="1"/>
      <c r="B99" s="1"/>
      <c r="C99" s="1"/>
      <c r="D99" s="1"/>
      <c r="E99" s="6"/>
      <c r="F99" s="6"/>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hidden="1" customHeight="1">
      <c r="A100" s="1"/>
      <c r="B100" s="1"/>
      <c r="C100" s="1"/>
      <c r="D100" s="1"/>
      <c r="E100" s="6"/>
      <c r="F100" s="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hidden="1" customHeight="1">
      <c r="A101" s="1"/>
      <c r="B101" s="1"/>
      <c r="C101" s="1"/>
      <c r="D101" s="1"/>
      <c r="E101" s="6"/>
      <c r="F101" s="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hidden="1" customHeight="1">
      <c r="A102" s="1"/>
      <c r="B102" s="1"/>
      <c r="C102" s="1"/>
      <c r="D102" s="1"/>
      <c r="E102" s="6"/>
      <c r="F102" s="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hidden="1" customHeight="1">
      <c r="A103" s="1"/>
      <c r="B103" s="1"/>
      <c r="C103" s="1"/>
      <c r="D103" s="1"/>
      <c r="E103" s="6"/>
      <c r="F103" s="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hidden="1" customHeight="1">
      <c r="A104" s="1"/>
      <c r="B104" s="1"/>
      <c r="C104" s="1"/>
      <c r="D104" s="1"/>
      <c r="E104" s="6"/>
      <c r="F104" s="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hidden="1" customHeight="1">
      <c r="A105" s="1"/>
      <c r="B105" s="1"/>
      <c r="C105" s="1"/>
      <c r="D105" s="1"/>
      <c r="E105" s="6"/>
      <c r="F105" s="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hidden="1" customHeight="1">
      <c r="A106" s="1"/>
      <c r="B106" s="1"/>
      <c r="C106" s="1"/>
      <c r="D106" s="1"/>
      <c r="E106" s="6"/>
      <c r="F106" s="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hidden="1" customHeight="1">
      <c r="A107" s="1"/>
      <c r="B107" s="1"/>
      <c r="C107" s="1"/>
      <c r="D107" s="1"/>
      <c r="E107" s="6"/>
      <c r="F107" s="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hidden="1" customHeight="1">
      <c r="A108" s="1"/>
      <c r="B108" s="1"/>
      <c r="C108" s="1"/>
      <c r="D108" s="1"/>
      <c r="E108" s="6"/>
      <c r="F108" s="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hidden="1" customHeight="1">
      <c r="A109" s="1"/>
      <c r="B109" s="1"/>
      <c r="C109" s="1"/>
      <c r="D109" s="1"/>
      <c r="E109" s="6"/>
      <c r="F109" s="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hidden="1" customHeight="1">
      <c r="A110" s="1"/>
      <c r="B110" s="1"/>
      <c r="C110" s="1"/>
      <c r="D110" s="1"/>
      <c r="E110" s="6"/>
      <c r="F110" s="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hidden="1" customHeight="1">
      <c r="A111" s="1"/>
      <c r="B111" s="1"/>
      <c r="C111" s="1"/>
      <c r="D111" s="1"/>
      <c r="E111" s="6"/>
      <c r="F111" s="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hidden="1" customHeight="1">
      <c r="A112" s="1"/>
      <c r="B112" s="1"/>
      <c r="C112" s="1"/>
      <c r="D112" s="1"/>
      <c r="E112" s="6"/>
      <c r="F112" s="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hidden="1" customHeight="1">
      <c r="A113" s="1"/>
      <c r="B113" s="1"/>
      <c r="C113" s="1"/>
      <c r="D113" s="1"/>
      <c r="E113" s="6"/>
      <c r="F113" s="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hidden="1" customHeight="1">
      <c r="A114" s="1"/>
      <c r="B114" s="1"/>
      <c r="C114" s="1"/>
      <c r="D114" s="1"/>
      <c r="E114" s="6"/>
      <c r="F114" s="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hidden="1" customHeight="1">
      <c r="A115" s="1"/>
      <c r="B115" s="1"/>
      <c r="C115" s="1"/>
      <c r="D115" s="1"/>
      <c r="E115" s="6"/>
      <c r="F115" s="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hidden="1" customHeight="1">
      <c r="A116" s="1"/>
      <c r="B116" s="1"/>
      <c r="C116" s="1"/>
      <c r="D116" s="1"/>
      <c r="E116" s="6"/>
      <c r="F116" s="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hidden="1" customHeight="1">
      <c r="A117" s="1"/>
      <c r="B117" s="1"/>
      <c r="C117" s="1"/>
      <c r="D117" s="1"/>
      <c r="E117" s="6"/>
      <c r="F117" s="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hidden="1" customHeight="1">
      <c r="A118" s="1"/>
      <c r="B118" s="1"/>
      <c r="C118" s="1"/>
      <c r="D118" s="1"/>
      <c r="E118" s="6"/>
      <c r="F118" s="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hidden="1" customHeight="1">
      <c r="A119" s="1"/>
      <c r="B119" s="1"/>
      <c r="C119" s="1"/>
      <c r="D119" s="1"/>
      <c r="E119" s="6"/>
      <c r="F119" s="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hidden="1" customHeight="1">
      <c r="A120" s="1"/>
      <c r="B120" s="1"/>
      <c r="C120" s="1"/>
      <c r="D120" s="1"/>
      <c r="E120" s="6"/>
      <c r="F120" s="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hidden="1" customHeight="1">
      <c r="A121" s="1"/>
      <c r="B121" s="1"/>
      <c r="C121" s="1"/>
      <c r="D121" s="1"/>
      <c r="E121" s="6"/>
      <c r="F121" s="6"/>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hidden="1" customHeight="1">
      <c r="A122" s="1"/>
      <c r="B122" s="1"/>
      <c r="C122" s="1"/>
      <c r="D122" s="1"/>
      <c r="E122" s="6"/>
      <c r="F122" s="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hidden="1" customHeight="1">
      <c r="A123" s="1"/>
      <c r="B123" s="1"/>
      <c r="C123" s="1"/>
      <c r="D123" s="1"/>
      <c r="E123" s="6"/>
      <c r="F123" s="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hidden="1" customHeight="1">
      <c r="A124" s="1"/>
      <c r="B124" s="1"/>
      <c r="C124" s="1"/>
      <c r="D124" s="1"/>
      <c r="E124" s="6"/>
      <c r="F124" s="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hidden="1" customHeight="1">
      <c r="A125" s="1"/>
      <c r="B125" s="1"/>
      <c r="C125" s="1"/>
      <c r="D125" s="1"/>
      <c r="E125" s="6"/>
      <c r="F125" s="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hidden="1" customHeight="1">
      <c r="A126" s="1"/>
      <c r="B126" s="1"/>
      <c r="C126" s="1"/>
      <c r="D126" s="1"/>
      <c r="E126" s="6"/>
      <c r="F126" s="6"/>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hidden="1" customHeight="1">
      <c r="A127" s="1"/>
      <c r="B127" s="1"/>
      <c r="C127" s="1"/>
      <c r="D127" s="1"/>
      <c r="E127" s="6"/>
      <c r="F127" s="6"/>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hidden="1" customHeight="1">
      <c r="A128" s="1"/>
      <c r="B128" s="1"/>
      <c r="C128" s="1"/>
      <c r="D128" s="1"/>
      <c r="E128" s="6"/>
      <c r="F128" s="6"/>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hidden="1" customHeight="1">
      <c r="A129" s="1"/>
      <c r="B129" s="1"/>
      <c r="C129" s="1"/>
      <c r="D129" s="1"/>
      <c r="E129" s="6"/>
      <c r="F129" s="6"/>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hidden="1" customHeight="1">
      <c r="A130" s="1"/>
      <c r="B130" s="1"/>
      <c r="C130" s="1"/>
      <c r="D130" s="1"/>
      <c r="E130" s="6"/>
      <c r="F130" s="6"/>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hidden="1" customHeight="1">
      <c r="A131" s="1"/>
      <c r="B131" s="1"/>
      <c r="C131" s="1"/>
      <c r="D131" s="1"/>
      <c r="E131" s="6"/>
      <c r="F131" s="6"/>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hidden="1" customHeight="1">
      <c r="A132" s="1"/>
      <c r="B132" s="1"/>
      <c r="C132" s="1"/>
      <c r="D132" s="1"/>
      <c r="E132" s="6"/>
      <c r="F132" s="6"/>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hidden="1" customHeight="1">
      <c r="A133" s="1"/>
      <c r="B133" s="1"/>
      <c r="C133" s="1"/>
      <c r="D133" s="1"/>
      <c r="E133" s="6"/>
      <c r="F133" s="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hidden="1" customHeight="1">
      <c r="A134" s="1"/>
      <c r="B134" s="1"/>
      <c r="C134" s="1"/>
      <c r="D134" s="1"/>
      <c r="E134" s="6"/>
      <c r="F134" s="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hidden="1" customHeight="1">
      <c r="A135" s="1"/>
      <c r="B135" s="1"/>
      <c r="C135" s="1"/>
      <c r="D135" s="1"/>
      <c r="E135" s="6"/>
      <c r="F135" s="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hidden="1" customHeight="1">
      <c r="A136" s="1"/>
      <c r="B136" s="1"/>
      <c r="C136" s="1"/>
      <c r="D136" s="1"/>
      <c r="E136" s="6"/>
      <c r="F136" s="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hidden="1" customHeight="1">
      <c r="A137" s="1"/>
      <c r="B137" s="1"/>
      <c r="C137" s="1"/>
      <c r="D137" s="1"/>
      <c r="E137" s="6"/>
      <c r="F137" s="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hidden="1" customHeight="1">
      <c r="A138" s="1"/>
      <c r="B138" s="1"/>
      <c r="C138" s="1"/>
      <c r="D138" s="1"/>
      <c r="E138" s="6"/>
      <c r="F138" s="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hidden="1" customHeight="1">
      <c r="A139" s="1"/>
      <c r="B139" s="1"/>
      <c r="C139" s="1"/>
      <c r="D139" s="1"/>
      <c r="E139" s="6"/>
      <c r="F139" s="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hidden="1" customHeight="1">
      <c r="A140" s="1"/>
      <c r="B140" s="1"/>
      <c r="C140" s="1"/>
      <c r="D140" s="1"/>
      <c r="E140" s="6"/>
      <c r="F140" s="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hidden="1" customHeight="1">
      <c r="A141" s="1"/>
      <c r="B141" s="1"/>
      <c r="C141" s="1"/>
      <c r="D141" s="1"/>
      <c r="E141" s="6"/>
      <c r="F141" s="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hidden="1" customHeight="1">
      <c r="A142" s="1"/>
      <c r="B142" s="1"/>
      <c r="C142" s="1"/>
      <c r="D142" s="1"/>
      <c r="E142" s="6"/>
      <c r="F142" s="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hidden="1" customHeight="1">
      <c r="A143" s="1"/>
      <c r="B143" s="1"/>
      <c r="C143" s="1"/>
      <c r="D143" s="1"/>
      <c r="E143" s="6"/>
      <c r="F143" s="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hidden="1" customHeight="1">
      <c r="A144" s="1"/>
      <c r="B144" s="1"/>
      <c r="C144" s="1"/>
      <c r="D144" s="1"/>
      <c r="E144" s="6"/>
      <c r="F144" s="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hidden="1" customHeight="1">
      <c r="A145" s="1"/>
      <c r="B145" s="1"/>
      <c r="C145" s="1"/>
      <c r="D145" s="1"/>
      <c r="E145" s="6"/>
      <c r="F145" s="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hidden="1" customHeight="1">
      <c r="A146" s="1"/>
      <c r="B146" s="1"/>
      <c r="C146" s="1"/>
      <c r="D146" s="1"/>
      <c r="E146" s="6"/>
      <c r="F146" s="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hidden="1" customHeight="1">
      <c r="A147" s="1"/>
      <c r="B147" s="1"/>
      <c r="C147" s="1"/>
      <c r="D147" s="1"/>
      <c r="E147" s="6"/>
      <c r="F147" s="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hidden="1" customHeight="1">
      <c r="A148" s="1"/>
      <c r="B148" s="1"/>
      <c r="C148" s="1"/>
      <c r="D148" s="1"/>
      <c r="E148" s="6"/>
      <c r="F148" s="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hidden="1" customHeight="1">
      <c r="A149" s="1"/>
      <c r="B149" s="1"/>
      <c r="C149" s="1"/>
      <c r="D149" s="1"/>
      <c r="E149" s="6"/>
      <c r="F149" s="6"/>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hidden="1" customHeight="1">
      <c r="A150" s="1"/>
      <c r="B150" s="1"/>
      <c r="C150" s="1"/>
      <c r="D150" s="1"/>
      <c r="E150" s="6"/>
      <c r="F150" s="6"/>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hidden="1" customHeight="1">
      <c r="A151" s="1"/>
      <c r="B151" s="1"/>
      <c r="C151" s="1"/>
      <c r="D151" s="1"/>
      <c r="E151" s="6"/>
      <c r="F151" s="6"/>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hidden="1" customHeight="1">
      <c r="A152" s="1"/>
      <c r="B152" s="1"/>
      <c r="C152" s="1"/>
      <c r="D152" s="1"/>
      <c r="E152" s="6"/>
      <c r="F152" s="6"/>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hidden="1" customHeight="1">
      <c r="A153" s="1"/>
      <c r="B153" s="1"/>
      <c r="C153" s="1"/>
      <c r="D153" s="1"/>
      <c r="E153" s="6"/>
      <c r="F153" s="6"/>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hidden="1" customHeight="1">
      <c r="A154" s="1"/>
      <c r="B154" s="1"/>
      <c r="C154" s="1"/>
      <c r="D154" s="1"/>
      <c r="E154" s="6"/>
      <c r="F154" s="6"/>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hidden="1" customHeight="1">
      <c r="A155" s="1"/>
      <c r="B155" s="1"/>
      <c r="C155" s="1"/>
      <c r="D155" s="1"/>
      <c r="E155" s="6"/>
      <c r="F155" s="6"/>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hidden="1" customHeight="1">
      <c r="A156" s="1"/>
      <c r="B156" s="1"/>
      <c r="C156" s="1"/>
      <c r="D156" s="1"/>
      <c r="E156" s="6"/>
      <c r="F156" s="6"/>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hidden="1" customHeight="1">
      <c r="A157" s="1"/>
      <c r="B157" s="1"/>
      <c r="C157" s="1"/>
      <c r="D157" s="1"/>
      <c r="E157" s="6"/>
      <c r="F157" s="6"/>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hidden="1" customHeight="1">
      <c r="A158" s="1"/>
      <c r="B158" s="1"/>
      <c r="C158" s="1"/>
      <c r="D158" s="1"/>
      <c r="E158" s="6"/>
      <c r="F158" s="6"/>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hidden="1" customHeight="1">
      <c r="A159" s="1"/>
      <c r="B159" s="1"/>
      <c r="C159" s="1"/>
      <c r="D159" s="1"/>
      <c r="E159" s="6"/>
      <c r="F159" s="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hidden="1" customHeight="1">
      <c r="A160" s="1"/>
      <c r="B160" s="1"/>
      <c r="C160" s="1"/>
      <c r="D160" s="1"/>
      <c r="E160" s="6"/>
      <c r="F160" s="6"/>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hidden="1" customHeight="1">
      <c r="A161" s="1"/>
      <c r="B161" s="1"/>
      <c r="C161" s="1"/>
      <c r="D161" s="1"/>
      <c r="E161" s="6"/>
      <c r="F161" s="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hidden="1" customHeight="1">
      <c r="A162" s="1"/>
      <c r="B162" s="1"/>
      <c r="C162" s="1"/>
      <c r="D162" s="1"/>
      <c r="E162" s="6"/>
      <c r="F162" s="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hidden="1" customHeight="1">
      <c r="A163" s="1"/>
      <c r="B163" s="1"/>
      <c r="C163" s="1"/>
      <c r="D163" s="1"/>
      <c r="E163" s="6"/>
      <c r="F163" s="6"/>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hidden="1" customHeight="1">
      <c r="A164" s="1"/>
      <c r="B164" s="1"/>
      <c r="C164" s="1"/>
      <c r="D164" s="1"/>
      <c r="E164" s="6"/>
      <c r="F164" s="6"/>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hidden="1" customHeight="1">
      <c r="A165" s="1"/>
      <c r="B165" s="1"/>
      <c r="C165" s="1"/>
      <c r="D165" s="1"/>
      <c r="E165" s="6"/>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hidden="1" customHeight="1">
      <c r="A166" s="1"/>
      <c r="B166" s="1"/>
      <c r="C166" s="1"/>
      <c r="D166" s="1"/>
      <c r="E166" s="6"/>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hidden="1" customHeight="1">
      <c r="A167" s="1"/>
      <c r="B167" s="1"/>
      <c r="C167" s="1"/>
      <c r="D167" s="1"/>
      <c r="E167" s="6"/>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hidden="1" customHeight="1">
      <c r="A168" s="1"/>
      <c r="B168" s="1"/>
      <c r="C168" s="1"/>
      <c r="D168" s="1"/>
      <c r="E168" s="6"/>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hidden="1" customHeight="1">
      <c r="A169" s="1"/>
      <c r="B169" s="1"/>
      <c r="C169" s="1"/>
      <c r="D169" s="1"/>
      <c r="E169" s="6"/>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hidden="1" customHeight="1">
      <c r="A170" s="1"/>
      <c r="B170" s="1"/>
      <c r="C170" s="1"/>
      <c r="D170" s="1"/>
      <c r="E170" s="6"/>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hidden="1" customHeight="1">
      <c r="A171" s="1"/>
      <c r="B171" s="1"/>
      <c r="C171" s="1"/>
      <c r="D171" s="1"/>
      <c r="E171" s="6"/>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hidden="1" customHeight="1">
      <c r="A172" s="1"/>
      <c r="B172" s="1"/>
      <c r="C172" s="1"/>
      <c r="D172" s="1"/>
      <c r="E172" s="6"/>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hidden="1" customHeight="1">
      <c r="A173" s="1"/>
      <c r="B173" s="1"/>
      <c r="C173" s="1"/>
      <c r="D173" s="1"/>
      <c r="E173" s="6"/>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hidden="1" customHeight="1">
      <c r="A174" s="1"/>
      <c r="B174" s="1"/>
      <c r="C174" s="1"/>
      <c r="D174" s="1"/>
      <c r="E174" s="6"/>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hidden="1" customHeight="1">
      <c r="A175" s="1"/>
      <c r="B175" s="1"/>
      <c r="C175" s="1"/>
      <c r="D175" s="1"/>
      <c r="E175" s="6"/>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hidden="1" customHeight="1">
      <c r="A176" s="1"/>
      <c r="B176" s="1"/>
      <c r="C176" s="1"/>
      <c r="D176" s="1"/>
      <c r="E176" s="6"/>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hidden="1" customHeight="1">
      <c r="A177" s="1"/>
      <c r="B177" s="1"/>
      <c r="C177" s="1"/>
      <c r="D177" s="1"/>
      <c r="E177" s="6"/>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hidden="1" customHeight="1">
      <c r="A178" s="1"/>
      <c r="B178" s="1"/>
      <c r="C178" s="1"/>
      <c r="D178" s="1"/>
      <c r="E178" s="6"/>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hidden="1" customHeight="1">
      <c r="A179" s="1"/>
      <c r="B179" s="1"/>
      <c r="C179" s="1"/>
      <c r="D179" s="1"/>
      <c r="E179" s="6"/>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hidden="1" customHeight="1">
      <c r="A180" s="1"/>
      <c r="B180" s="1"/>
      <c r="C180" s="1"/>
      <c r="D180" s="1"/>
      <c r="E180" s="6"/>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hidden="1" customHeight="1">
      <c r="A181" s="1"/>
      <c r="B181" s="1"/>
      <c r="C181" s="1"/>
      <c r="D181" s="1"/>
      <c r="E181" s="6"/>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hidden="1" customHeight="1">
      <c r="A182" s="1"/>
      <c r="B182" s="1"/>
      <c r="C182" s="1"/>
      <c r="D182" s="1"/>
      <c r="E182" s="6"/>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hidden="1" customHeight="1">
      <c r="A183" s="1"/>
      <c r="B183" s="1"/>
      <c r="C183" s="1"/>
      <c r="D183" s="1"/>
      <c r="E183" s="6"/>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hidden="1" customHeight="1">
      <c r="A184" s="1"/>
      <c r="B184" s="1"/>
      <c r="C184" s="1"/>
      <c r="D184" s="1"/>
      <c r="E184" s="6"/>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hidden="1" customHeight="1">
      <c r="A185" s="1"/>
      <c r="B185" s="1"/>
      <c r="C185" s="1"/>
      <c r="D185" s="1"/>
      <c r="E185" s="6"/>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hidden="1" customHeight="1">
      <c r="A186" s="1"/>
      <c r="B186" s="1"/>
      <c r="C186" s="1"/>
      <c r="D186" s="1"/>
      <c r="E186" s="6"/>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hidden="1" customHeight="1">
      <c r="A187" s="1"/>
      <c r="B187" s="1"/>
      <c r="C187" s="1"/>
      <c r="D187" s="1"/>
      <c r="E187" s="6"/>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hidden="1" customHeight="1">
      <c r="A188" s="1"/>
      <c r="B188" s="1"/>
      <c r="C188" s="1"/>
      <c r="D188" s="1"/>
      <c r="E188" s="6"/>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hidden="1" customHeight="1">
      <c r="A189" s="1"/>
      <c r="B189" s="1"/>
      <c r="C189" s="1"/>
      <c r="D189" s="1"/>
      <c r="E189" s="6"/>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hidden="1" customHeight="1">
      <c r="A190" s="1"/>
      <c r="B190" s="1"/>
      <c r="C190" s="1"/>
      <c r="D190" s="1"/>
      <c r="E190" s="6"/>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hidden="1" customHeight="1">
      <c r="A191" s="1"/>
      <c r="B191" s="1"/>
      <c r="C191" s="1"/>
      <c r="D191" s="1"/>
      <c r="E191" s="6"/>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hidden="1" customHeight="1">
      <c r="A192" s="1"/>
      <c r="B192" s="1"/>
      <c r="C192" s="1"/>
      <c r="D192" s="1"/>
      <c r="E192" s="6"/>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hidden="1" customHeight="1">
      <c r="A193" s="1"/>
      <c r="B193" s="1"/>
      <c r="C193" s="1"/>
      <c r="D193" s="1"/>
      <c r="E193" s="6"/>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hidden="1" customHeight="1">
      <c r="A194" s="1"/>
      <c r="B194" s="1"/>
      <c r="C194" s="1"/>
      <c r="D194" s="1"/>
      <c r="E194" s="6"/>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hidden="1" customHeight="1">
      <c r="A195" s="1"/>
      <c r="B195" s="1"/>
      <c r="C195" s="1"/>
      <c r="D195" s="1"/>
      <c r="E195" s="6"/>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hidden="1" customHeight="1">
      <c r="A196" s="1"/>
      <c r="B196" s="1"/>
      <c r="C196" s="1"/>
      <c r="D196" s="1"/>
      <c r="E196" s="6"/>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hidden="1" customHeight="1">
      <c r="A197" s="1"/>
      <c r="B197" s="1"/>
      <c r="C197" s="1"/>
      <c r="D197" s="1"/>
      <c r="E197" s="6"/>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hidden="1" customHeight="1">
      <c r="A198" s="1"/>
      <c r="B198" s="1"/>
      <c r="C198" s="1"/>
      <c r="D198" s="1"/>
      <c r="E198" s="6"/>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hidden="1" customHeight="1">
      <c r="A199" s="1"/>
      <c r="B199" s="1"/>
      <c r="C199" s="1"/>
      <c r="D199" s="1"/>
      <c r="E199" s="6"/>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hidden="1" customHeight="1">
      <c r="A200" s="1"/>
      <c r="B200" s="1"/>
      <c r="C200" s="1"/>
      <c r="D200" s="1"/>
      <c r="E200" s="6"/>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hidden="1" customHeight="1">
      <c r="A201" s="1"/>
      <c r="B201" s="1"/>
      <c r="C201" s="1"/>
      <c r="D201" s="1"/>
      <c r="E201" s="6"/>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hidden="1" customHeight="1">
      <c r="A202" s="1"/>
      <c r="B202" s="1"/>
      <c r="C202" s="1"/>
      <c r="D202" s="1"/>
      <c r="E202" s="6"/>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hidden="1" customHeight="1">
      <c r="A203" s="1"/>
      <c r="B203" s="1"/>
      <c r="C203" s="1"/>
      <c r="D203" s="1"/>
      <c r="E203" s="6"/>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hidden="1" customHeight="1">
      <c r="A204" s="1"/>
      <c r="B204" s="1"/>
      <c r="C204" s="1"/>
      <c r="D204" s="1"/>
      <c r="E204" s="6"/>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hidden="1" customHeight="1">
      <c r="A205" s="1"/>
      <c r="B205" s="1"/>
      <c r="C205" s="1"/>
      <c r="D205" s="1"/>
      <c r="E205" s="6"/>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hidden="1" customHeight="1">
      <c r="A206" s="1"/>
      <c r="B206" s="1"/>
      <c r="C206" s="1"/>
      <c r="D206" s="1"/>
      <c r="E206" s="6"/>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hidden="1" customHeight="1">
      <c r="A207" s="1"/>
      <c r="B207" s="1"/>
      <c r="C207" s="1"/>
      <c r="D207" s="1"/>
      <c r="E207" s="6"/>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hidden="1" customHeight="1">
      <c r="A208" s="1"/>
      <c r="B208" s="1"/>
      <c r="C208" s="1"/>
      <c r="D208" s="1"/>
      <c r="E208" s="6"/>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hidden="1" customHeight="1">
      <c r="A209" s="1"/>
      <c r="B209" s="1"/>
      <c r="C209" s="1"/>
      <c r="D209" s="1"/>
      <c r="E209" s="6"/>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hidden="1" customHeight="1">
      <c r="A210" s="1"/>
      <c r="B210" s="1"/>
      <c r="C210" s="1"/>
      <c r="D210" s="1"/>
      <c r="E210" s="6"/>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hidden="1" customHeight="1">
      <c r="A211" s="1"/>
      <c r="B211" s="1"/>
      <c r="C211" s="1"/>
      <c r="D211" s="1"/>
      <c r="E211" s="6"/>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hidden="1" customHeight="1">
      <c r="A212" s="1"/>
      <c r="B212" s="1"/>
      <c r="C212" s="1"/>
      <c r="D212" s="1"/>
      <c r="E212" s="6"/>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hidden="1" customHeight="1">
      <c r="A213" s="1"/>
      <c r="B213" s="1"/>
      <c r="C213" s="1"/>
      <c r="D213" s="1"/>
      <c r="E213" s="6"/>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hidden="1" customHeight="1">
      <c r="A214" s="1"/>
      <c r="B214" s="1"/>
      <c r="C214" s="1"/>
      <c r="D214" s="1"/>
      <c r="E214" s="6"/>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hidden="1" customHeight="1">
      <c r="A215" s="1"/>
      <c r="B215" s="1"/>
      <c r="C215" s="1"/>
      <c r="D215" s="1"/>
      <c r="E215" s="6"/>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hidden="1" customHeight="1">
      <c r="A216" s="1"/>
      <c r="B216" s="1"/>
      <c r="C216" s="1"/>
      <c r="D216" s="1"/>
      <c r="E216" s="6"/>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hidden="1" customHeight="1">
      <c r="A217" s="1"/>
      <c r="B217" s="1"/>
      <c r="C217" s="1"/>
      <c r="D217" s="1"/>
      <c r="E217" s="6"/>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hidden="1" customHeight="1">
      <c r="A218" s="1"/>
      <c r="B218" s="1"/>
      <c r="C218" s="1"/>
      <c r="D218" s="1"/>
      <c r="E218" s="6"/>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hidden="1" customHeight="1">
      <c r="A219" s="1"/>
      <c r="B219" s="1"/>
      <c r="C219" s="1"/>
      <c r="D219" s="1"/>
      <c r="E219" s="6"/>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hidden="1" customHeight="1">
      <c r="A220" s="1"/>
      <c r="B220" s="1"/>
      <c r="C220" s="1"/>
      <c r="D220" s="1"/>
      <c r="E220" s="6"/>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hidden="1" customHeight="1">
      <c r="A221" s="1"/>
      <c r="B221" s="1"/>
      <c r="C221" s="1"/>
      <c r="D221" s="1"/>
      <c r="E221" s="6"/>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hidden="1" customHeight="1">
      <c r="A222" s="1"/>
      <c r="B222" s="1"/>
      <c r="C222" s="1"/>
      <c r="D222" s="1"/>
      <c r="E222" s="6"/>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hidden="1" customHeight="1">
      <c r="A223" s="1"/>
      <c r="B223" s="1"/>
      <c r="C223" s="1"/>
      <c r="D223" s="1"/>
      <c r="E223" s="6"/>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hidden="1" customHeight="1">
      <c r="A224" s="1"/>
      <c r="B224" s="1"/>
      <c r="C224" s="1"/>
      <c r="D224" s="1"/>
      <c r="E224" s="6"/>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hidden="1" customHeight="1">
      <c r="A225" s="1"/>
      <c r="B225" s="1"/>
      <c r="C225" s="1"/>
      <c r="D225" s="1"/>
      <c r="E225" s="6"/>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hidden="1" customHeight="1">
      <c r="A226" s="1"/>
      <c r="B226" s="1"/>
      <c r="C226" s="1"/>
      <c r="D226" s="1"/>
      <c r="E226" s="6"/>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hidden="1" customHeight="1">
      <c r="A227" s="1"/>
      <c r="B227" s="1"/>
      <c r="C227" s="1"/>
      <c r="D227" s="1"/>
      <c r="E227" s="6"/>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hidden="1" customHeight="1">
      <c r="A228" s="1"/>
      <c r="B228" s="1"/>
      <c r="C228" s="1"/>
      <c r="D228" s="1"/>
      <c r="E228" s="6"/>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hidden="1" customHeight="1">
      <c r="A229" s="1"/>
      <c r="B229" s="1"/>
      <c r="C229" s="1"/>
      <c r="D229" s="1"/>
      <c r="E229" s="6"/>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hidden="1" customHeight="1">
      <c r="A230" s="1"/>
      <c r="B230" s="1"/>
      <c r="C230" s="1"/>
      <c r="D230" s="1"/>
      <c r="E230" s="6"/>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hidden="1" customHeight="1">
      <c r="A231" s="1"/>
      <c r="B231" s="1"/>
      <c r="C231" s="1"/>
      <c r="D231" s="1"/>
      <c r="E231" s="6"/>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hidden="1" customHeight="1">
      <c r="A232" s="1"/>
      <c r="B232" s="1"/>
      <c r="C232" s="1"/>
      <c r="D232" s="1"/>
      <c r="E232" s="6"/>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hidden="1" customHeight="1">
      <c r="A233" s="1"/>
      <c r="B233" s="1"/>
      <c r="C233" s="1"/>
      <c r="D233" s="1"/>
      <c r="E233" s="6"/>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hidden="1" customHeight="1">
      <c r="A234" s="1"/>
      <c r="B234" s="1"/>
      <c r="C234" s="1"/>
      <c r="D234" s="1"/>
      <c r="E234" s="6"/>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hidden="1" customHeight="1">
      <c r="A235" s="1"/>
      <c r="B235" s="1"/>
      <c r="C235" s="1"/>
      <c r="D235" s="1"/>
      <c r="E235" s="6"/>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hidden="1" customHeight="1">
      <c r="A236" s="1"/>
      <c r="B236" s="1"/>
      <c r="C236" s="1"/>
      <c r="D236" s="1"/>
      <c r="E236" s="6"/>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hidden="1" customHeight="1">
      <c r="A237" s="1"/>
      <c r="B237" s="1"/>
      <c r="C237" s="1"/>
      <c r="D237" s="1"/>
      <c r="E237" s="6"/>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hidden="1" customHeight="1">
      <c r="A238" s="1"/>
      <c r="B238" s="1"/>
      <c r="C238" s="1"/>
      <c r="D238" s="1"/>
      <c r="E238" s="6"/>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hidden="1" customHeight="1">
      <c r="A239" s="1"/>
      <c r="B239" s="1"/>
      <c r="C239" s="1"/>
      <c r="D239" s="1"/>
      <c r="E239" s="6"/>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hidden="1" customHeight="1">
      <c r="A240" s="1"/>
      <c r="B240" s="1"/>
      <c r="C240" s="1"/>
      <c r="D240" s="1"/>
      <c r="E240" s="6"/>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hidden="1" customHeight="1">
      <c r="A241" s="1"/>
      <c r="B241" s="1"/>
      <c r="C241" s="1"/>
      <c r="D241" s="1"/>
      <c r="E241" s="6"/>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hidden="1" customHeight="1">
      <c r="A242" s="1"/>
      <c r="B242" s="1"/>
      <c r="C242" s="1"/>
      <c r="D242" s="1"/>
      <c r="E242" s="6"/>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hidden="1" customHeight="1">
      <c r="A243" s="1"/>
      <c r="B243" s="1"/>
      <c r="C243" s="1"/>
      <c r="D243" s="1"/>
      <c r="E243" s="6"/>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hidden="1" customHeight="1">
      <c r="A244" s="1"/>
      <c r="B244" s="1"/>
      <c r="C244" s="1"/>
      <c r="D244" s="1"/>
      <c r="E244" s="6"/>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hidden="1" customHeight="1">
      <c r="A245" s="1"/>
      <c r="B245" s="1"/>
      <c r="C245" s="1"/>
      <c r="D245" s="1"/>
      <c r="E245" s="6"/>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hidden="1" customHeight="1">
      <c r="A246" s="1"/>
      <c r="B246" s="1"/>
      <c r="C246" s="1"/>
      <c r="D246" s="1"/>
      <c r="E246" s="6"/>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hidden="1" customHeight="1">
      <c r="A247" s="1"/>
      <c r="B247" s="1"/>
      <c r="C247" s="1"/>
      <c r="D247" s="1"/>
      <c r="E247" s="6"/>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hidden="1" customHeight="1">
      <c r="A248" s="1"/>
      <c r="B248" s="1"/>
      <c r="C248" s="1"/>
      <c r="D248" s="1"/>
      <c r="E248" s="6"/>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hidden="1" customHeight="1">
      <c r="A249" s="1"/>
      <c r="B249" s="1"/>
      <c r="C249" s="1"/>
      <c r="D249" s="1"/>
      <c r="E249" s="6"/>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hidden="1" customHeight="1">
      <c r="A250" s="1"/>
      <c r="B250" s="1"/>
      <c r="C250" s="1"/>
      <c r="D250" s="1"/>
      <c r="E250" s="6"/>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hidden="1" customHeight="1">
      <c r="A251" s="1"/>
      <c r="B251" s="1"/>
      <c r="C251" s="1"/>
      <c r="D251" s="1"/>
      <c r="E251" s="6"/>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hidden="1" customHeight="1">
      <c r="A252" s="1"/>
      <c r="B252" s="1"/>
      <c r="C252" s="1"/>
      <c r="D252" s="1"/>
      <c r="E252" s="6"/>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hidden="1" customHeight="1">
      <c r="A253" s="1"/>
      <c r="B253" s="1"/>
      <c r="C253" s="1"/>
      <c r="D253" s="1"/>
      <c r="E253" s="6"/>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hidden="1" customHeight="1">
      <c r="A254" s="1"/>
      <c r="B254" s="1"/>
      <c r="C254" s="1"/>
      <c r="D254" s="1"/>
      <c r="E254" s="6"/>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hidden="1" customHeight="1">
      <c r="A255" s="1"/>
      <c r="B255" s="1"/>
      <c r="C255" s="1"/>
      <c r="D255" s="1"/>
      <c r="E255" s="6"/>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hidden="1" customHeight="1">
      <c r="A256" s="1"/>
      <c r="B256" s="1"/>
      <c r="C256" s="1"/>
      <c r="D256" s="1"/>
      <c r="E256" s="6"/>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hidden="1" customHeight="1">
      <c r="A257" s="1"/>
      <c r="B257" s="1"/>
      <c r="C257" s="1"/>
      <c r="D257" s="1"/>
      <c r="E257" s="6"/>
      <c r="F257" s="6"/>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hidden="1" customHeight="1">
      <c r="A258" s="1"/>
      <c r="B258" s="1"/>
      <c r="C258" s="1"/>
      <c r="D258" s="1"/>
      <c r="E258" s="6"/>
      <c r="F258" s="6"/>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hidden="1" customHeight="1">
      <c r="A259" s="1"/>
      <c r="B259" s="1"/>
      <c r="C259" s="1"/>
      <c r="D259" s="1"/>
      <c r="E259" s="6"/>
      <c r="F259" s="6"/>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hidden="1" customHeight="1">
      <c r="A260" s="1"/>
      <c r="B260" s="1"/>
      <c r="C260" s="1"/>
      <c r="D260" s="1"/>
      <c r="E260" s="6"/>
      <c r="F260" s="6"/>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autoFilter ref="C11:F11" xr:uid="{00000000-0009-0000-0000-00000B000000}"/>
  <mergeCells count="3">
    <mergeCell ref="C3:Q3"/>
    <mergeCell ref="C9:Q9"/>
    <mergeCell ref="C36:Q36"/>
  </mergeCells>
  <dataValidations count="1">
    <dataValidation type="list" allowBlank="1" showErrorMessage="1" sqref="D12:D31" xr:uid="{00000000-0002-0000-0B00-000000000000}">
      <formula1>$D$40:$D$60</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F1000"/>
  <sheetViews>
    <sheetView showGridLines="0" workbookViewId="0">
      <selection activeCell="C3" sqref="C3:R3"/>
    </sheetView>
  </sheetViews>
  <sheetFormatPr defaultColWidth="14.42578125" defaultRowHeight="15" customHeight="1"/>
  <cols>
    <col min="1" max="2" width="1.42578125" customWidth="1"/>
    <col min="3" max="3" width="30.7109375" customWidth="1"/>
    <col min="4" max="5" width="20.7109375" customWidth="1"/>
    <col min="6" max="18" width="11.7109375" customWidth="1"/>
    <col min="19" max="20" width="1.42578125" customWidth="1"/>
    <col min="21" max="27" width="8" hidden="1" customWidth="1"/>
    <col min="28" max="32" width="7" hidden="1" customWidth="1"/>
  </cols>
  <sheetData>
    <row r="1" spans="1:32" ht="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2" ht="7.5" customHeight="1">
      <c r="A2" s="1"/>
      <c r="B2" s="7"/>
      <c r="C2" s="7"/>
      <c r="D2" s="7"/>
      <c r="E2" s="7"/>
      <c r="F2" s="7"/>
      <c r="G2" s="7"/>
      <c r="H2" s="7"/>
      <c r="I2" s="7"/>
      <c r="J2" s="7"/>
      <c r="K2" s="7"/>
      <c r="L2" s="7"/>
      <c r="M2" s="7"/>
      <c r="N2" s="7"/>
      <c r="O2" s="7"/>
      <c r="P2" s="7"/>
      <c r="Q2" s="7"/>
      <c r="R2" s="7"/>
      <c r="S2" s="7"/>
      <c r="T2" s="1"/>
      <c r="U2" s="1"/>
      <c r="V2" s="1"/>
      <c r="W2" s="1"/>
      <c r="X2" s="1"/>
      <c r="Y2" s="1"/>
      <c r="Z2" s="1"/>
      <c r="AA2" s="1"/>
      <c r="AB2" s="1"/>
      <c r="AC2" s="1"/>
      <c r="AD2" s="1"/>
      <c r="AE2" s="1"/>
      <c r="AF2" s="1"/>
    </row>
    <row r="3" spans="1:32" ht="15.75">
      <c r="A3" s="1"/>
      <c r="B3" s="7"/>
      <c r="C3" s="483" t="s">
        <v>213</v>
      </c>
      <c r="D3" s="484"/>
      <c r="E3" s="484"/>
      <c r="F3" s="484"/>
      <c r="G3" s="484"/>
      <c r="H3" s="484"/>
      <c r="I3" s="484"/>
      <c r="J3" s="484"/>
      <c r="K3" s="484"/>
      <c r="L3" s="484"/>
      <c r="M3" s="484"/>
      <c r="N3" s="484"/>
      <c r="O3" s="484"/>
      <c r="P3" s="484"/>
      <c r="Q3" s="484"/>
      <c r="R3" s="484"/>
      <c r="S3" s="7"/>
      <c r="T3" s="1"/>
      <c r="U3" s="1"/>
      <c r="V3" s="1"/>
      <c r="W3" s="1"/>
      <c r="X3" s="1"/>
      <c r="Y3" s="1"/>
      <c r="Z3" s="1"/>
      <c r="AA3" s="1"/>
      <c r="AB3" s="1"/>
      <c r="AC3" s="1"/>
      <c r="AD3" s="1"/>
      <c r="AE3" s="1"/>
      <c r="AF3" s="1"/>
    </row>
    <row r="4" spans="1:32" ht="7.5" customHeight="1">
      <c r="A4" s="1"/>
      <c r="B4" s="7"/>
      <c r="C4" s="7"/>
      <c r="D4" s="7"/>
      <c r="E4" s="7"/>
      <c r="F4" s="7"/>
      <c r="G4" s="7"/>
      <c r="H4" s="7"/>
      <c r="I4" s="7"/>
      <c r="J4" s="7"/>
      <c r="K4" s="7"/>
      <c r="L4" s="7"/>
      <c r="M4" s="7"/>
      <c r="N4" s="7"/>
      <c r="O4" s="7"/>
      <c r="P4" s="7"/>
      <c r="Q4" s="7"/>
      <c r="R4" s="7"/>
      <c r="S4" s="7"/>
      <c r="T4" s="1"/>
      <c r="U4" s="1"/>
      <c r="V4" s="1"/>
      <c r="W4" s="1"/>
      <c r="X4" s="1"/>
      <c r="Y4" s="1"/>
      <c r="Z4" s="1"/>
      <c r="AA4" s="1"/>
      <c r="AB4" s="1"/>
      <c r="AC4" s="1"/>
      <c r="AD4" s="1"/>
      <c r="AE4" s="1"/>
      <c r="AF4" s="1"/>
    </row>
    <row r="5" spans="1:32">
      <c r="A5" s="1"/>
      <c r="B5" s="7"/>
      <c r="C5" s="10" t="s">
        <v>21</v>
      </c>
      <c r="D5" s="125" t="str">
        <f>IF('START - AWARD DETAILS'!D13="","",'START - AWARD DETAILS'!D13)</f>
        <v/>
      </c>
      <c r="E5" s="131"/>
      <c r="F5" s="131"/>
      <c r="G5" s="131"/>
      <c r="H5" s="131"/>
      <c r="I5" s="131"/>
      <c r="J5" s="131"/>
      <c r="K5" s="131"/>
      <c r="L5" s="131"/>
      <c r="M5" s="131"/>
      <c r="N5" s="131"/>
      <c r="O5" s="131"/>
      <c r="P5" s="131"/>
      <c r="Q5" s="131"/>
      <c r="R5" s="132"/>
      <c r="S5" s="7"/>
      <c r="T5" s="1"/>
      <c r="U5" s="1"/>
      <c r="V5" s="1"/>
      <c r="W5" s="1"/>
      <c r="X5" s="1"/>
      <c r="Y5" s="1"/>
      <c r="Z5" s="1"/>
      <c r="AA5" s="1"/>
      <c r="AB5" s="1"/>
      <c r="AC5" s="1"/>
      <c r="AD5" s="1"/>
      <c r="AE5" s="1"/>
      <c r="AF5" s="1"/>
    </row>
    <row r="6" spans="1:32" ht="7.5" customHeight="1">
      <c r="A6" s="1"/>
      <c r="B6" s="7"/>
      <c r="C6" s="7"/>
      <c r="D6" s="7"/>
      <c r="E6" s="7"/>
      <c r="F6" s="7"/>
      <c r="G6" s="7"/>
      <c r="H6" s="7"/>
      <c r="I6" s="7"/>
      <c r="J6" s="7"/>
      <c r="K6" s="7"/>
      <c r="L6" s="7"/>
      <c r="M6" s="7"/>
      <c r="N6" s="7"/>
      <c r="O6" s="7"/>
      <c r="P6" s="7"/>
      <c r="Q6" s="7"/>
      <c r="R6" s="7"/>
      <c r="S6" s="7"/>
      <c r="T6" s="1"/>
      <c r="U6" s="1"/>
      <c r="V6" s="1"/>
      <c r="W6" s="1"/>
      <c r="X6" s="1"/>
      <c r="Y6" s="1"/>
      <c r="Z6" s="1"/>
      <c r="AA6" s="1"/>
      <c r="AB6" s="1"/>
      <c r="AC6" s="1"/>
      <c r="AD6" s="1"/>
      <c r="AE6" s="1"/>
      <c r="AF6" s="1"/>
    </row>
    <row r="7" spans="1:32">
      <c r="A7" s="1"/>
      <c r="B7" s="7"/>
      <c r="C7" s="211" t="s">
        <v>22</v>
      </c>
      <c r="D7" s="129" t="str">
        <f>IF('START - AWARD DETAILS'!D14="","",'START - AWARD DETAILS'!D14)</f>
        <v/>
      </c>
      <c r="E7" s="131"/>
      <c r="F7" s="131"/>
      <c r="G7" s="131"/>
      <c r="H7" s="131"/>
      <c r="I7" s="131"/>
      <c r="J7" s="131"/>
      <c r="K7" s="131"/>
      <c r="L7" s="131"/>
      <c r="M7" s="131"/>
      <c r="N7" s="131"/>
      <c r="O7" s="131"/>
      <c r="P7" s="131"/>
      <c r="Q7" s="131"/>
      <c r="R7" s="132"/>
      <c r="S7" s="7"/>
      <c r="T7" s="1"/>
      <c r="U7" s="1"/>
      <c r="V7" s="1"/>
      <c r="W7" s="1"/>
      <c r="X7" s="1"/>
      <c r="Y7" s="1"/>
      <c r="Z7" s="1"/>
      <c r="AA7" s="1"/>
      <c r="AB7" s="1"/>
      <c r="AC7" s="1"/>
      <c r="AD7" s="1"/>
      <c r="AE7" s="1"/>
      <c r="AF7" s="1"/>
    </row>
    <row r="8" spans="1:32" ht="7.5" customHeight="1">
      <c r="A8" s="1"/>
      <c r="B8" s="7"/>
      <c r="C8" s="7"/>
      <c r="D8" s="7"/>
      <c r="E8" s="7"/>
      <c r="F8" s="7"/>
      <c r="G8" s="7"/>
      <c r="H8" s="7"/>
      <c r="I8" s="7"/>
      <c r="J8" s="7"/>
      <c r="K8" s="7"/>
      <c r="L8" s="7"/>
      <c r="M8" s="7"/>
      <c r="N8" s="7"/>
      <c r="O8" s="7"/>
      <c r="P8" s="7"/>
      <c r="Q8" s="7"/>
      <c r="R8" s="7"/>
      <c r="S8" s="7"/>
      <c r="T8" s="1"/>
      <c r="U8" s="1"/>
      <c r="V8" s="1"/>
      <c r="W8" s="1"/>
      <c r="X8" s="1"/>
      <c r="Y8" s="1"/>
      <c r="Z8" s="1"/>
      <c r="AA8" s="1"/>
      <c r="AB8" s="1"/>
      <c r="AC8" s="1"/>
      <c r="AD8" s="1"/>
      <c r="AE8" s="1"/>
      <c r="AF8" s="1"/>
    </row>
    <row r="9" spans="1:32" ht="202.5" customHeight="1">
      <c r="A9" s="1"/>
      <c r="B9" s="7"/>
      <c r="C9" s="473" t="s">
        <v>214</v>
      </c>
      <c r="D9" s="458"/>
      <c r="E9" s="458"/>
      <c r="F9" s="458"/>
      <c r="G9" s="458"/>
      <c r="H9" s="458"/>
      <c r="I9" s="458"/>
      <c r="J9" s="458"/>
      <c r="K9" s="458"/>
      <c r="L9" s="458"/>
      <c r="M9" s="458"/>
      <c r="N9" s="458"/>
      <c r="O9" s="458"/>
      <c r="P9" s="458"/>
      <c r="Q9" s="458"/>
      <c r="R9" s="460"/>
      <c r="S9" s="7"/>
      <c r="T9" s="1"/>
      <c r="U9" s="1"/>
      <c r="V9" s="1"/>
      <c r="W9" s="1"/>
      <c r="X9" s="1"/>
      <c r="Y9" s="1"/>
      <c r="Z9" s="1"/>
      <c r="AA9" s="1"/>
      <c r="AB9" s="1"/>
      <c r="AC9" s="1"/>
      <c r="AD9" s="1"/>
      <c r="AE9" s="1"/>
      <c r="AF9" s="1"/>
    </row>
    <row r="10" spans="1:32" ht="7.5" customHeight="1">
      <c r="A10" s="1"/>
      <c r="B10" s="7"/>
      <c r="C10" s="7"/>
      <c r="D10" s="7"/>
      <c r="E10" s="7"/>
      <c r="F10" s="7"/>
      <c r="G10" s="7"/>
      <c r="H10" s="7"/>
      <c r="I10" s="7"/>
      <c r="J10" s="7"/>
      <c r="K10" s="7"/>
      <c r="L10" s="7"/>
      <c r="M10" s="7"/>
      <c r="N10" s="7"/>
      <c r="O10" s="7"/>
      <c r="P10" s="7"/>
      <c r="Q10" s="7"/>
      <c r="R10" s="7"/>
      <c r="S10" s="7"/>
      <c r="T10" s="1"/>
      <c r="U10" s="1"/>
      <c r="V10" s="1"/>
      <c r="W10" s="1"/>
      <c r="X10" s="1"/>
      <c r="Y10" s="1"/>
      <c r="Z10" s="1"/>
      <c r="AA10" s="1"/>
      <c r="AB10" s="1"/>
      <c r="AC10" s="1"/>
      <c r="AD10" s="1"/>
      <c r="AE10" s="1"/>
      <c r="AF10" s="1"/>
    </row>
    <row r="11" spans="1:32" ht="36">
      <c r="A11" s="1"/>
      <c r="B11" s="7"/>
      <c r="C11" s="120" t="s">
        <v>189</v>
      </c>
      <c r="D11" s="154" t="s">
        <v>69</v>
      </c>
      <c r="E11" s="257" t="s">
        <v>112</v>
      </c>
      <c r="F11" s="154" t="s">
        <v>118</v>
      </c>
      <c r="G11" s="154" t="s">
        <v>200</v>
      </c>
      <c r="H11" s="162" t="s">
        <v>158</v>
      </c>
      <c r="I11" s="154" t="s">
        <v>201</v>
      </c>
      <c r="J11" s="162" t="s">
        <v>202</v>
      </c>
      <c r="K11" s="154" t="s">
        <v>27</v>
      </c>
      <c r="L11" s="162" t="s">
        <v>203</v>
      </c>
      <c r="M11" s="154" t="s">
        <v>28</v>
      </c>
      <c r="N11" s="162" t="s">
        <v>204</v>
      </c>
      <c r="O11" s="154" t="s">
        <v>29</v>
      </c>
      <c r="P11" s="166" t="s">
        <v>205</v>
      </c>
      <c r="Q11" s="240" t="s">
        <v>206</v>
      </c>
      <c r="R11" s="241" t="s">
        <v>191</v>
      </c>
      <c r="S11" s="7"/>
      <c r="T11" s="1"/>
      <c r="U11" s="1"/>
      <c r="V11" s="1"/>
      <c r="W11" s="1"/>
      <c r="X11" s="1"/>
      <c r="Y11" s="1"/>
      <c r="Z11" s="1"/>
      <c r="AA11" s="1"/>
      <c r="AB11" s="1"/>
      <c r="AC11" s="1"/>
      <c r="AD11" s="1"/>
      <c r="AE11" s="1"/>
      <c r="AF11" s="1"/>
    </row>
    <row r="12" spans="1:32">
      <c r="A12" s="1"/>
      <c r="B12" s="7"/>
      <c r="C12" s="139" t="s">
        <v>192</v>
      </c>
      <c r="D12" s="259" t="s">
        <v>105</v>
      </c>
      <c r="E12" s="141" t="str">
        <f>IFERROR(VLOOKUP($D12,'START - AWARD DETAILS'!$C$21:$D$40,2,0),"")</f>
        <v/>
      </c>
      <c r="F12" s="216">
        <f t="shared" ref="F12:F31" si="0">IF(E12="HEI (UK)",0.8,1)</f>
        <v>1</v>
      </c>
      <c r="G12" s="142"/>
      <c r="H12" s="217">
        <f t="shared" ref="H12:H31" si="1">G12*F12</f>
        <v>0</v>
      </c>
      <c r="I12" s="142"/>
      <c r="J12" s="217">
        <f t="shared" ref="J12:J31" si="2">I12*F12</f>
        <v>0</v>
      </c>
      <c r="K12" s="142"/>
      <c r="L12" s="217">
        <f t="shared" ref="L12:L31" si="3">K12*F12</f>
        <v>0</v>
      </c>
      <c r="M12" s="142"/>
      <c r="N12" s="217">
        <f t="shared" ref="N12:N31" si="4">M12*F12</f>
        <v>0</v>
      </c>
      <c r="O12" s="142"/>
      <c r="P12" s="218">
        <f t="shared" ref="P12:P31" si="5">O12*F12</f>
        <v>0</v>
      </c>
      <c r="Q12" s="177">
        <f t="shared" ref="Q12:R12" si="6">G12+I12+K12+M12+O12</f>
        <v>0</v>
      </c>
      <c r="R12" s="221">
        <f t="shared" si="6"/>
        <v>0</v>
      </c>
      <c r="S12" s="7"/>
      <c r="T12" s="1"/>
      <c r="U12" s="1"/>
      <c r="V12" s="1"/>
      <c r="W12" s="1"/>
      <c r="X12" s="1"/>
      <c r="Y12" s="1"/>
      <c r="Z12" s="1"/>
      <c r="AA12" s="1"/>
      <c r="AB12" s="1"/>
      <c r="AC12" s="1"/>
      <c r="AD12" s="1"/>
      <c r="AE12" s="1"/>
      <c r="AF12" s="1"/>
    </row>
    <row r="13" spans="1:32">
      <c r="A13" s="1"/>
      <c r="B13" s="7"/>
      <c r="C13" s="139" t="s">
        <v>192</v>
      </c>
      <c r="D13" s="259" t="s">
        <v>105</v>
      </c>
      <c r="E13" s="141" t="str">
        <f>IFERROR(VLOOKUP($D13,'START - AWARD DETAILS'!$C$21:$D$40,2,0),"")</f>
        <v/>
      </c>
      <c r="F13" s="242">
        <f t="shared" si="0"/>
        <v>1</v>
      </c>
      <c r="G13" s="222"/>
      <c r="H13" s="243">
        <f t="shared" si="1"/>
        <v>0</v>
      </c>
      <c r="I13" s="222"/>
      <c r="J13" s="243">
        <f t="shared" si="2"/>
        <v>0</v>
      </c>
      <c r="K13" s="222"/>
      <c r="L13" s="243">
        <f t="shared" si="3"/>
        <v>0</v>
      </c>
      <c r="M13" s="222"/>
      <c r="N13" s="243">
        <f t="shared" si="4"/>
        <v>0</v>
      </c>
      <c r="O13" s="222"/>
      <c r="P13" s="244">
        <f t="shared" si="5"/>
        <v>0</v>
      </c>
      <c r="Q13" s="177">
        <f t="shared" ref="Q13:R13" si="7">G13+I13+K13+M13+O13</f>
        <v>0</v>
      </c>
      <c r="R13" s="221">
        <f t="shared" si="7"/>
        <v>0</v>
      </c>
      <c r="S13" s="7"/>
      <c r="T13" s="1"/>
      <c r="U13" s="1"/>
      <c r="V13" s="1"/>
      <c r="W13" s="1"/>
      <c r="X13" s="1"/>
      <c r="Y13" s="1"/>
      <c r="Z13" s="1"/>
      <c r="AA13" s="1"/>
      <c r="AB13" s="1"/>
      <c r="AC13" s="1"/>
      <c r="AD13" s="1"/>
      <c r="AE13" s="1"/>
      <c r="AF13" s="1"/>
    </row>
    <row r="14" spans="1:32">
      <c r="A14" s="1"/>
      <c r="B14" s="7"/>
      <c r="C14" s="139" t="s">
        <v>192</v>
      </c>
      <c r="D14" s="259" t="s">
        <v>105</v>
      </c>
      <c r="E14" s="141" t="str">
        <f>IFERROR(VLOOKUP($D14,'START - AWARD DETAILS'!$C$21:$D$40,2,0),"")</f>
        <v/>
      </c>
      <c r="F14" s="242">
        <f t="shared" si="0"/>
        <v>1</v>
      </c>
      <c r="G14" s="222"/>
      <c r="H14" s="243">
        <f t="shared" si="1"/>
        <v>0</v>
      </c>
      <c r="I14" s="222"/>
      <c r="J14" s="243">
        <f t="shared" si="2"/>
        <v>0</v>
      </c>
      <c r="K14" s="222"/>
      <c r="L14" s="243">
        <f t="shared" si="3"/>
        <v>0</v>
      </c>
      <c r="M14" s="222"/>
      <c r="N14" s="243">
        <f t="shared" si="4"/>
        <v>0</v>
      </c>
      <c r="O14" s="222"/>
      <c r="P14" s="244">
        <f t="shared" si="5"/>
        <v>0</v>
      </c>
      <c r="Q14" s="177">
        <f t="shared" ref="Q14:R14" si="8">G14+I14+K14+M14+O14</f>
        <v>0</v>
      </c>
      <c r="R14" s="221">
        <f t="shared" si="8"/>
        <v>0</v>
      </c>
      <c r="S14" s="7"/>
      <c r="T14" s="1"/>
      <c r="U14" s="1"/>
      <c r="V14" s="1"/>
      <c r="W14" s="1"/>
      <c r="X14" s="1"/>
      <c r="Y14" s="1"/>
      <c r="Z14" s="1"/>
      <c r="AA14" s="1"/>
      <c r="AB14" s="1"/>
      <c r="AC14" s="1"/>
      <c r="AD14" s="1"/>
      <c r="AE14" s="1"/>
      <c r="AF14" s="1"/>
    </row>
    <row r="15" spans="1:32">
      <c r="A15" s="1"/>
      <c r="B15" s="7"/>
      <c r="C15" s="139" t="s">
        <v>192</v>
      </c>
      <c r="D15" s="259" t="s">
        <v>105</v>
      </c>
      <c r="E15" s="141" t="str">
        <f>IFERROR(VLOOKUP($D15,'START - AWARD DETAILS'!$C$21:$D$40,2,0),"")</f>
        <v/>
      </c>
      <c r="F15" s="242">
        <f t="shared" si="0"/>
        <v>1</v>
      </c>
      <c r="G15" s="222"/>
      <c r="H15" s="243">
        <f t="shared" si="1"/>
        <v>0</v>
      </c>
      <c r="I15" s="222"/>
      <c r="J15" s="243">
        <f t="shared" si="2"/>
        <v>0</v>
      </c>
      <c r="K15" s="222"/>
      <c r="L15" s="243">
        <f t="shared" si="3"/>
        <v>0</v>
      </c>
      <c r="M15" s="222"/>
      <c r="N15" s="243">
        <f t="shared" si="4"/>
        <v>0</v>
      </c>
      <c r="O15" s="222"/>
      <c r="P15" s="244">
        <f t="shared" si="5"/>
        <v>0</v>
      </c>
      <c r="Q15" s="177">
        <f t="shared" ref="Q15:R15" si="9">G15+I15+K15+M15+O15</f>
        <v>0</v>
      </c>
      <c r="R15" s="221">
        <f t="shared" si="9"/>
        <v>0</v>
      </c>
      <c r="S15" s="7"/>
      <c r="T15" s="1"/>
      <c r="U15" s="1"/>
      <c r="V15" s="1"/>
      <c r="W15" s="1"/>
      <c r="X15" s="1"/>
      <c r="Y15" s="1"/>
      <c r="Z15" s="1"/>
      <c r="AA15" s="1"/>
      <c r="AB15" s="1"/>
      <c r="AC15" s="1"/>
      <c r="AD15" s="1"/>
      <c r="AE15" s="1"/>
      <c r="AF15" s="1"/>
    </row>
    <row r="16" spans="1:32">
      <c r="A16" s="1"/>
      <c r="B16" s="7"/>
      <c r="C16" s="139" t="s">
        <v>192</v>
      </c>
      <c r="D16" s="259" t="s">
        <v>105</v>
      </c>
      <c r="E16" s="141" t="str">
        <f>IFERROR(VLOOKUP($D16,'START - AWARD DETAILS'!$C$21:$D$40,2,0),"")</f>
        <v/>
      </c>
      <c r="F16" s="242">
        <f t="shared" si="0"/>
        <v>1</v>
      </c>
      <c r="G16" s="222"/>
      <c r="H16" s="243">
        <f t="shared" si="1"/>
        <v>0</v>
      </c>
      <c r="I16" s="222"/>
      <c r="J16" s="243">
        <f t="shared" si="2"/>
        <v>0</v>
      </c>
      <c r="K16" s="222"/>
      <c r="L16" s="243">
        <f t="shared" si="3"/>
        <v>0</v>
      </c>
      <c r="M16" s="222"/>
      <c r="N16" s="243">
        <f t="shared" si="4"/>
        <v>0</v>
      </c>
      <c r="O16" s="222"/>
      <c r="P16" s="244">
        <f t="shared" si="5"/>
        <v>0</v>
      </c>
      <c r="Q16" s="177">
        <f t="shared" ref="Q16:R16" si="10">G16+I16+K16+M16+O16</f>
        <v>0</v>
      </c>
      <c r="R16" s="221">
        <f t="shared" si="10"/>
        <v>0</v>
      </c>
      <c r="S16" s="7"/>
      <c r="T16" s="1"/>
      <c r="U16" s="1"/>
      <c r="V16" s="1"/>
      <c r="W16" s="1"/>
      <c r="X16" s="1"/>
      <c r="Y16" s="1"/>
      <c r="Z16" s="1"/>
      <c r="AA16" s="1"/>
      <c r="AB16" s="1"/>
      <c r="AC16" s="1"/>
      <c r="AD16" s="1"/>
      <c r="AE16" s="1"/>
      <c r="AF16" s="1"/>
    </row>
    <row r="17" spans="1:32">
      <c r="A17" s="1"/>
      <c r="B17" s="7"/>
      <c r="C17" s="139" t="s">
        <v>192</v>
      </c>
      <c r="D17" s="259" t="s">
        <v>105</v>
      </c>
      <c r="E17" s="141" t="str">
        <f>IFERROR(VLOOKUP($D17,'START - AWARD DETAILS'!$C$21:$D$40,2,0),"")</f>
        <v/>
      </c>
      <c r="F17" s="242">
        <f t="shared" si="0"/>
        <v>1</v>
      </c>
      <c r="G17" s="222"/>
      <c r="H17" s="243">
        <f t="shared" si="1"/>
        <v>0</v>
      </c>
      <c r="I17" s="222"/>
      <c r="J17" s="243">
        <f t="shared" si="2"/>
        <v>0</v>
      </c>
      <c r="K17" s="222"/>
      <c r="L17" s="243">
        <f t="shared" si="3"/>
        <v>0</v>
      </c>
      <c r="M17" s="222"/>
      <c r="N17" s="243">
        <f t="shared" si="4"/>
        <v>0</v>
      </c>
      <c r="O17" s="222"/>
      <c r="P17" s="244">
        <f t="shared" si="5"/>
        <v>0</v>
      </c>
      <c r="Q17" s="177">
        <f t="shared" ref="Q17:R17" si="11">G17+I17+K17+M17+O17</f>
        <v>0</v>
      </c>
      <c r="R17" s="221">
        <f t="shared" si="11"/>
        <v>0</v>
      </c>
      <c r="S17" s="7"/>
      <c r="T17" s="1"/>
      <c r="U17" s="1"/>
      <c r="V17" s="1"/>
      <c r="W17" s="1"/>
      <c r="X17" s="1"/>
      <c r="Y17" s="1"/>
      <c r="Z17" s="1"/>
      <c r="AA17" s="1"/>
      <c r="AB17" s="1"/>
      <c r="AC17" s="1"/>
      <c r="AD17" s="1"/>
      <c r="AE17" s="1"/>
      <c r="AF17" s="1"/>
    </row>
    <row r="18" spans="1:32">
      <c r="A18" s="1"/>
      <c r="B18" s="7"/>
      <c r="C18" s="139" t="s">
        <v>192</v>
      </c>
      <c r="D18" s="259" t="s">
        <v>105</v>
      </c>
      <c r="E18" s="141" t="str">
        <f>IFERROR(VLOOKUP($D18,'START - AWARD DETAILS'!$C$21:$D$40,2,0),"")</f>
        <v/>
      </c>
      <c r="F18" s="242">
        <f t="shared" si="0"/>
        <v>1</v>
      </c>
      <c r="G18" s="222"/>
      <c r="H18" s="243">
        <f t="shared" si="1"/>
        <v>0</v>
      </c>
      <c r="I18" s="222"/>
      <c r="J18" s="243">
        <f t="shared" si="2"/>
        <v>0</v>
      </c>
      <c r="K18" s="222"/>
      <c r="L18" s="243">
        <f t="shared" si="3"/>
        <v>0</v>
      </c>
      <c r="M18" s="222"/>
      <c r="N18" s="243">
        <f t="shared" si="4"/>
        <v>0</v>
      </c>
      <c r="O18" s="222"/>
      <c r="P18" s="244">
        <f t="shared" si="5"/>
        <v>0</v>
      </c>
      <c r="Q18" s="177">
        <f t="shared" ref="Q18:R18" si="12">G18+I18+K18+M18+O18</f>
        <v>0</v>
      </c>
      <c r="R18" s="221">
        <f t="shared" si="12"/>
        <v>0</v>
      </c>
      <c r="S18" s="7"/>
      <c r="T18" s="1"/>
      <c r="U18" s="1"/>
      <c r="V18" s="1"/>
      <c r="W18" s="1"/>
      <c r="X18" s="1"/>
      <c r="Y18" s="1"/>
      <c r="Z18" s="1"/>
      <c r="AA18" s="1"/>
      <c r="AB18" s="1"/>
      <c r="AC18" s="1"/>
      <c r="AD18" s="1"/>
      <c r="AE18" s="1"/>
      <c r="AF18" s="1"/>
    </row>
    <row r="19" spans="1:32">
      <c r="A19" s="1"/>
      <c r="B19" s="7"/>
      <c r="C19" s="139" t="s">
        <v>192</v>
      </c>
      <c r="D19" s="259" t="s">
        <v>105</v>
      </c>
      <c r="E19" s="141" t="str">
        <f>IFERROR(VLOOKUP($D19,'START - AWARD DETAILS'!$C$21:$D$40,2,0),"")</f>
        <v/>
      </c>
      <c r="F19" s="242">
        <f t="shared" si="0"/>
        <v>1</v>
      </c>
      <c r="G19" s="222"/>
      <c r="H19" s="243">
        <f t="shared" si="1"/>
        <v>0</v>
      </c>
      <c r="I19" s="222"/>
      <c r="J19" s="243">
        <f t="shared" si="2"/>
        <v>0</v>
      </c>
      <c r="K19" s="222"/>
      <c r="L19" s="243">
        <f t="shared" si="3"/>
        <v>0</v>
      </c>
      <c r="M19" s="222"/>
      <c r="N19" s="243">
        <f t="shared" si="4"/>
        <v>0</v>
      </c>
      <c r="O19" s="222"/>
      <c r="P19" s="244">
        <f t="shared" si="5"/>
        <v>0</v>
      </c>
      <c r="Q19" s="177">
        <f t="shared" ref="Q19:R19" si="13">G19+I19+K19+M19+O19</f>
        <v>0</v>
      </c>
      <c r="R19" s="221">
        <f t="shared" si="13"/>
        <v>0</v>
      </c>
      <c r="S19" s="7"/>
      <c r="T19" s="1"/>
      <c r="U19" s="1"/>
      <c r="V19" s="1"/>
      <c r="W19" s="1"/>
      <c r="X19" s="1"/>
      <c r="Y19" s="1"/>
      <c r="Z19" s="1"/>
      <c r="AA19" s="1"/>
      <c r="AB19" s="1"/>
      <c r="AC19" s="1"/>
      <c r="AD19" s="1"/>
      <c r="AE19" s="1"/>
      <c r="AF19" s="1"/>
    </row>
    <row r="20" spans="1:32">
      <c r="A20" s="1"/>
      <c r="B20" s="7"/>
      <c r="C20" s="139" t="s">
        <v>192</v>
      </c>
      <c r="D20" s="259" t="s">
        <v>105</v>
      </c>
      <c r="E20" s="141" t="str">
        <f>IFERROR(VLOOKUP($D20,'START - AWARD DETAILS'!$C$21:$D$40,2,0),"")</f>
        <v/>
      </c>
      <c r="F20" s="242">
        <f t="shared" si="0"/>
        <v>1</v>
      </c>
      <c r="G20" s="222"/>
      <c r="H20" s="243">
        <f t="shared" si="1"/>
        <v>0</v>
      </c>
      <c r="I20" s="222"/>
      <c r="J20" s="243">
        <f t="shared" si="2"/>
        <v>0</v>
      </c>
      <c r="K20" s="222"/>
      <c r="L20" s="243">
        <f t="shared" si="3"/>
        <v>0</v>
      </c>
      <c r="M20" s="222"/>
      <c r="N20" s="243">
        <f t="shared" si="4"/>
        <v>0</v>
      </c>
      <c r="O20" s="222"/>
      <c r="P20" s="244">
        <f t="shared" si="5"/>
        <v>0</v>
      </c>
      <c r="Q20" s="177">
        <f t="shared" ref="Q20:R20" si="14">G20+I20+K20+M20+O20</f>
        <v>0</v>
      </c>
      <c r="R20" s="221">
        <f t="shared" si="14"/>
        <v>0</v>
      </c>
      <c r="S20" s="7"/>
      <c r="T20" s="1"/>
      <c r="U20" s="1"/>
      <c r="V20" s="1"/>
      <c r="W20" s="1"/>
      <c r="X20" s="1"/>
      <c r="Y20" s="1"/>
      <c r="Z20" s="1"/>
      <c r="AA20" s="1"/>
      <c r="AB20" s="1"/>
      <c r="AC20" s="1"/>
      <c r="AD20" s="1"/>
      <c r="AE20" s="1"/>
      <c r="AF20" s="1"/>
    </row>
    <row r="21" spans="1:32" ht="15.75" customHeight="1">
      <c r="A21" s="1"/>
      <c r="B21" s="7"/>
      <c r="C21" s="139" t="s">
        <v>192</v>
      </c>
      <c r="D21" s="259" t="s">
        <v>105</v>
      </c>
      <c r="E21" s="141" t="str">
        <f>IFERROR(VLOOKUP($D21,'START - AWARD DETAILS'!$C$21:$D$40,2,0),"")</f>
        <v/>
      </c>
      <c r="F21" s="242">
        <f t="shared" si="0"/>
        <v>1</v>
      </c>
      <c r="G21" s="222"/>
      <c r="H21" s="243">
        <f t="shared" si="1"/>
        <v>0</v>
      </c>
      <c r="I21" s="222"/>
      <c r="J21" s="243">
        <f t="shared" si="2"/>
        <v>0</v>
      </c>
      <c r="K21" s="222"/>
      <c r="L21" s="243">
        <f t="shared" si="3"/>
        <v>0</v>
      </c>
      <c r="M21" s="222"/>
      <c r="N21" s="243">
        <f t="shared" si="4"/>
        <v>0</v>
      </c>
      <c r="O21" s="222"/>
      <c r="P21" s="244">
        <f t="shared" si="5"/>
        <v>0</v>
      </c>
      <c r="Q21" s="177">
        <f t="shared" ref="Q21:R21" si="15">G21+I21+K21+M21+O21</f>
        <v>0</v>
      </c>
      <c r="R21" s="221">
        <f t="shared" si="15"/>
        <v>0</v>
      </c>
      <c r="S21" s="7"/>
      <c r="T21" s="1"/>
      <c r="U21" s="1"/>
      <c r="V21" s="1"/>
      <c r="W21" s="1"/>
      <c r="X21" s="1"/>
      <c r="Y21" s="1"/>
      <c r="Z21" s="1"/>
      <c r="AA21" s="1"/>
      <c r="AB21" s="1"/>
      <c r="AC21" s="1"/>
      <c r="AD21" s="1"/>
      <c r="AE21" s="1"/>
      <c r="AF21" s="1"/>
    </row>
    <row r="22" spans="1:32" ht="15.75" customHeight="1">
      <c r="A22" s="1"/>
      <c r="B22" s="7"/>
      <c r="C22" s="139" t="s">
        <v>192</v>
      </c>
      <c r="D22" s="259" t="s">
        <v>105</v>
      </c>
      <c r="E22" s="141" t="str">
        <f>IFERROR(VLOOKUP($D22,'START - AWARD DETAILS'!$C$21:$D$40,2,0),"")</f>
        <v/>
      </c>
      <c r="F22" s="242">
        <f t="shared" si="0"/>
        <v>1</v>
      </c>
      <c r="G22" s="222"/>
      <c r="H22" s="243">
        <f t="shared" si="1"/>
        <v>0</v>
      </c>
      <c r="I22" s="222"/>
      <c r="J22" s="243">
        <f t="shared" si="2"/>
        <v>0</v>
      </c>
      <c r="K22" s="222"/>
      <c r="L22" s="243">
        <f t="shared" si="3"/>
        <v>0</v>
      </c>
      <c r="M22" s="222"/>
      <c r="N22" s="243">
        <f t="shared" si="4"/>
        <v>0</v>
      </c>
      <c r="O22" s="222"/>
      <c r="P22" s="244">
        <f t="shared" si="5"/>
        <v>0</v>
      </c>
      <c r="Q22" s="177">
        <f t="shared" ref="Q22:R22" si="16">G22+I22+K22+M22+O22</f>
        <v>0</v>
      </c>
      <c r="R22" s="221">
        <f t="shared" si="16"/>
        <v>0</v>
      </c>
      <c r="S22" s="7"/>
      <c r="T22" s="1"/>
      <c r="U22" s="1"/>
      <c r="V22" s="1"/>
      <c r="W22" s="1"/>
      <c r="X22" s="1"/>
      <c r="Y22" s="1"/>
      <c r="Z22" s="1"/>
      <c r="AA22" s="1"/>
      <c r="AB22" s="1"/>
      <c r="AC22" s="1"/>
      <c r="AD22" s="1"/>
      <c r="AE22" s="1"/>
      <c r="AF22" s="1"/>
    </row>
    <row r="23" spans="1:32" ht="15.75" customHeight="1">
      <c r="A23" s="1"/>
      <c r="B23" s="7"/>
      <c r="C23" s="139" t="s">
        <v>192</v>
      </c>
      <c r="D23" s="259" t="s">
        <v>105</v>
      </c>
      <c r="E23" s="141" t="str">
        <f>IFERROR(VLOOKUP($D23,'START - AWARD DETAILS'!$C$21:$D$40,2,0),"")</f>
        <v/>
      </c>
      <c r="F23" s="242">
        <f t="shared" si="0"/>
        <v>1</v>
      </c>
      <c r="G23" s="222"/>
      <c r="H23" s="243">
        <f t="shared" si="1"/>
        <v>0</v>
      </c>
      <c r="I23" s="222"/>
      <c r="J23" s="243">
        <f t="shared" si="2"/>
        <v>0</v>
      </c>
      <c r="K23" s="222"/>
      <c r="L23" s="243">
        <f t="shared" si="3"/>
        <v>0</v>
      </c>
      <c r="M23" s="222"/>
      <c r="N23" s="243">
        <f t="shared" si="4"/>
        <v>0</v>
      </c>
      <c r="O23" s="222"/>
      <c r="P23" s="244">
        <f t="shared" si="5"/>
        <v>0</v>
      </c>
      <c r="Q23" s="177">
        <f t="shared" ref="Q23:R23" si="17">G23+I23+K23+M23+O23</f>
        <v>0</v>
      </c>
      <c r="R23" s="221">
        <f t="shared" si="17"/>
        <v>0</v>
      </c>
      <c r="S23" s="7"/>
      <c r="T23" s="1"/>
      <c r="U23" s="1"/>
      <c r="V23" s="1"/>
      <c r="W23" s="1"/>
      <c r="X23" s="1"/>
      <c r="Y23" s="1"/>
      <c r="Z23" s="1"/>
      <c r="AA23" s="1"/>
      <c r="AB23" s="1"/>
      <c r="AC23" s="1"/>
      <c r="AD23" s="1"/>
      <c r="AE23" s="1"/>
      <c r="AF23" s="1"/>
    </row>
    <row r="24" spans="1:32" ht="15.75" customHeight="1">
      <c r="A24" s="1"/>
      <c r="B24" s="7"/>
      <c r="C24" s="139" t="s">
        <v>192</v>
      </c>
      <c r="D24" s="259" t="s">
        <v>105</v>
      </c>
      <c r="E24" s="141" t="str">
        <f>IFERROR(VLOOKUP($D24,'START - AWARD DETAILS'!$C$21:$D$40,2,0),"")</f>
        <v/>
      </c>
      <c r="F24" s="242">
        <f t="shared" si="0"/>
        <v>1</v>
      </c>
      <c r="G24" s="222"/>
      <c r="H24" s="243">
        <f t="shared" si="1"/>
        <v>0</v>
      </c>
      <c r="I24" s="222"/>
      <c r="J24" s="243">
        <f t="shared" si="2"/>
        <v>0</v>
      </c>
      <c r="K24" s="222"/>
      <c r="L24" s="243">
        <f t="shared" si="3"/>
        <v>0</v>
      </c>
      <c r="M24" s="222"/>
      <c r="N24" s="243">
        <f t="shared" si="4"/>
        <v>0</v>
      </c>
      <c r="O24" s="222"/>
      <c r="P24" s="244">
        <f t="shared" si="5"/>
        <v>0</v>
      </c>
      <c r="Q24" s="177">
        <f t="shared" ref="Q24:R24" si="18">G24+I24+K24+M24+O24</f>
        <v>0</v>
      </c>
      <c r="R24" s="221">
        <f t="shared" si="18"/>
        <v>0</v>
      </c>
      <c r="S24" s="7"/>
      <c r="T24" s="1"/>
      <c r="U24" s="1"/>
      <c r="V24" s="1"/>
      <c r="W24" s="1"/>
      <c r="X24" s="1"/>
      <c r="Y24" s="1"/>
      <c r="Z24" s="1"/>
      <c r="AA24" s="1"/>
      <c r="AB24" s="1"/>
      <c r="AC24" s="1"/>
      <c r="AD24" s="1"/>
      <c r="AE24" s="1"/>
      <c r="AF24" s="1"/>
    </row>
    <row r="25" spans="1:32" ht="15.75" customHeight="1">
      <c r="A25" s="1"/>
      <c r="B25" s="7"/>
      <c r="C25" s="139" t="s">
        <v>192</v>
      </c>
      <c r="D25" s="259" t="s">
        <v>105</v>
      </c>
      <c r="E25" s="141" t="str">
        <f>IFERROR(VLOOKUP($D25,'START - AWARD DETAILS'!$C$21:$D$40,2,0),"")</f>
        <v/>
      </c>
      <c r="F25" s="242">
        <f t="shared" si="0"/>
        <v>1</v>
      </c>
      <c r="G25" s="222"/>
      <c r="H25" s="243">
        <f t="shared" si="1"/>
        <v>0</v>
      </c>
      <c r="I25" s="222"/>
      <c r="J25" s="243">
        <f t="shared" si="2"/>
        <v>0</v>
      </c>
      <c r="K25" s="222"/>
      <c r="L25" s="243">
        <f t="shared" si="3"/>
        <v>0</v>
      </c>
      <c r="M25" s="222"/>
      <c r="N25" s="243">
        <f t="shared" si="4"/>
        <v>0</v>
      </c>
      <c r="O25" s="222"/>
      <c r="P25" s="244">
        <f t="shared" si="5"/>
        <v>0</v>
      </c>
      <c r="Q25" s="177">
        <f t="shared" ref="Q25:R25" si="19">G25+I25+K25+M25+O25</f>
        <v>0</v>
      </c>
      <c r="R25" s="221">
        <f t="shared" si="19"/>
        <v>0</v>
      </c>
      <c r="S25" s="7"/>
      <c r="T25" s="1"/>
      <c r="U25" s="1"/>
      <c r="V25" s="1"/>
      <c r="W25" s="1"/>
      <c r="X25" s="1"/>
      <c r="Y25" s="1"/>
      <c r="Z25" s="1"/>
      <c r="AA25" s="1"/>
      <c r="AB25" s="1"/>
      <c r="AC25" s="1"/>
      <c r="AD25" s="1"/>
      <c r="AE25" s="1"/>
      <c r="AF25" s="1"/>
    </row>
    <row r="26" spans="1:32" ht="15.75" customHeight="1">
      <c r="A26" s="1"/>
      <c r="B26" s="7"/>
      <c r="C26" s="139" t="s">
        <v>192</v>
      </c>
      <c r="D26" s="259" t="s">
        <v>105</v>
      </c>
      <c r="E26" s="141" t="str">
        <f>IFERROR(VLOOKUP($D26,'START - AWARD DETAILS'!$C$21:$D$40,2,0),"")</f>
        <v/>
      </c>
      <c r="F26" s="242">
        <f t="shared" si="0"/>
        <v>1</v>
      </c>
      <c r="G26" s="222"/>
      <c r="H26" s="243">
        <f t="shared" si="1"/>
        <v>0</v>
      </c>
      <c r="I26" s="222"/>
      <c r="J26" s="243">
        <f t="shared" si="2"/>
        <v>0</v>
      </c>
      <c r="K26" s="222"/>
      <c r="L26" s="243">
        <f t="shared" si="3"/>
        <v>0</v>
      </c>
      <c r="M26" s="222"/>
      <c r="N26" s="243">
        <f t="shared" si="4"/>
        <v>0</v>
      </c>
      <c r="O26" s="222"/>
      <c r="P26" s="244">
        <f t="shared" si="5"/>
        <v>0</v>
      </c>
      <c r="Q26" s="177">
        <f t="shared" ref="Q26:R26" si="20">G26+I26+K26+M26+O26</f>
        <v>0</v>
      </c>
      <c r="R26" s="221">
        <f t="shared" si="20"/>
        <v>0</v>
      </c>
      <c r="S26" s="7"/>
      <c r="T26" s="1"/>
      <c r="U26" s="1"/>
      <c r="V26" s="1"/>
      <c r="W26" s="1"/>
      <c r="X26" s="1"/>
      <c r="Y26" s="1"/>
      <c r="Z26" s="1"/>
      <c r="AA26" s="1"/>
      <c r="AB26" s="1"/>
      <c r="AC26" s="1"/>
      <c r="AD26" s="1"/>
      <c r="AE26" s="1"/>
      <c r="AF26" s="1"/>
    </row>
    <row r="27" spans="1:32" ht="15.75" customHeight="1">
      <c r="A27" s="1"/>
      <c r="B27" s="7"/>
      <c r="C27" s="139" t="s">
        <v>192</v>
      </c>
      <c r="D27" s="259" t="s">
        <v>105</v>
      </c>
      <c r="E27" s="141" t="str">
        <f>IFERROR(VLOOKUP($D27,'START - AWARD DETAILS'!$C$21:$D$40,2,0),"")</f>
        <v/>
      </c>
      <c r="F27" s="242">
        <f t="shared" si="0"/>
        <v>1</v>
      </c>
      <c r="G27" s="222"/>
      <c r="H27" s="243">
        <f t="shared" si="1"/>
        <v>0</v>
      </c>
      <c r="I27" s="222"/>
      <c r="J27" s="243">
        <f t="shared" si="2"/>
        <v>0</v>
      </c>
      <c r="K27" s="222"/>
      <c r="L27" s="243">
        <f t="shared" si="3"/>
        <v>0</v>
      </c>
      <c r="M27" s="222"/>
      <c r="N27" s="243">
        <f t="shared" si="4"/>
        <v>0</v>
      </c>
      <c r="O27" s="222"/>
      <c r="P27" s="244">
        <f t="shared" si="5"/>
        <v>0</v>
      </c>
      <c r="Q27" s="177">
        <f t="shared" ref="Q27:R27" si="21">G27+I27+K27+M27+O27</f>
        <v>0</v>
      </c>
      <c r="R27" s="221">
        <f t="shared" si="21"/>
        <v>0</v>
      </c>
      <c r="S27" s="7"/>
      <c r="T27" s="1"/>
      <c r="U27" s="1"/>
      <c r="V27" s="1"/>
      <c r="W27" s="1"/>
      <c r="X27" s="1"/>
      <c r="Y27" s="1"/>
      <c r="Z27" s="1"/>
      <c r="AA27" s="1"/>
      <c r="AB27" s="1"/>
      <c r="AC27" s="1"/>
      <c r="AD27" s="1"/>
      <c r="AE27" s="1"/>
      <c r="AF27" s="1"/>
    </row>
    <row r="28" spans="1:32" ht="15.75" customHeight="1">
      <c r="A28" s="1"/>
      <c r="B28" s="7"/>
      <c r="C28" s="139" t="s">
        <v>192</v>
      </c>
      <c r="D28" s="259" t="s">
        <v>105</v>
      </c>
      <c r="E28" s="141" t="str">
        <f>IFERROR(VLOOKUP($D28,'START - AWARD DETAILS'!$C$21:$D$40,2,0),"")</f>
        <v/>
      </c>
      <c r="F28" s="242">
        <f t="shared" si="0"/>
        <v>1</v>
      </c>
      <c r="G28" s="222"/>
      <c r="H28" s="243">
        <f t="shared" si="1"/>
        <v>0</v>
      </c>
      <c r="I28" s="222"/>
      <c r="J28" s="243">
        <f t="shared" si="2"/>
        <v>0</v>
      </c>
      <c r="K28" s="222"/>
      <c r="L28" s="243">
        <f t="shared" si="3"/>
        <v>0</v>
      </c>
      <c r="M28" s="222"/>
      <c r="N28" s="243">
        <f t="shared" si="4"/>
        <v>0</v>
      </c>
      <c r="O28" s="222"/>
      <c r="P28" s="244">
        <f t="shared" si="5"/>
        <v>0</v>
      </c>
      <c r="Q28" s="177">
        <f t="shared" ref="Q28:R28" si="22">G28+I28+K28+M28+O28</f>
        <v>0</v>
      </c>
      <c r="R28" s="221">
        <f t="shared" si="22"/>
        <v>0</v>
      </c>
      <c r="S28" s="7"/>
      <c r="T28" s="1"/>
      <c r="U28" s="1"/>
      <c r="V28" s="1"/>
      <c r="W28" s="1"/>
      <c r="X28" s="1"/>
      <c r="Y28" s="1"/>
      <c r="Z28" s="1"/>
      <c r="AA28" s="1"/>
      <c r="AB28" s="1"/>
      <c r="AC28" s="1"/>
      <c r="AD28" s="1"/>
      <c r="AE28" s="1"/>
      <c r="AF28" s="1"/>
    </row>
    <row r="29" spans="1:32" ht="15.75" customHeight="1">
      <c r="A29" s="1"/>
      <c r="B29" s="7"/>
      <c r="C29" s="139" t="s">
        <v>192</v>
      </c>
      <c r="D29" s="259" t="s">
        <v>105</v>
      </c>
      <c r="E29" s="141" t="str">
        <f>IFERROR(VLOOKUP($D29,'START - AWARD DETAILS'!$C$21:$D$40,2,0),"")</f>
        <v/>
      </c>
      <c r="F29" s="242">
        <f t="shared" si="0"/>
        <v>1</v>
      </c>
      <c r="G29" s="222"/>
      <c r="H29" s="243">
        <f t="shared" si="1"/>
        <v>0</v>
      </c>
      <c r="I29" s="222"/>
      <c r="J29" s="243">
        <f t="shared" si="2"/>
        <v>0</v>
      </c>
      <c r="K29" s="222"/>
      <c r="L29" s="243">
        <f t="shared" si="3"/>
        <v>0</v>
      </c>
      <c r="M29" s="222"/>
      <c r="N29" s="243">
        <f t="shared" si="4"/>
        <v>0</v>
      </c>
      <c r="O29" s="222"/>
      <c r="P29" s="244">
        <f t="shared" si="5"/>
        <v>0</v>
      </c>
      <c r="Q29" s="177">
        <f t="shared" ref="Q29:R29" si="23">G29+I29+K29+M29+O29</f>
        <v>0</v>
      </c>
      <c r="R29" s="221">
        <f t="shared" si="23"/>
        <v>0</v>
      </c>
      <c r="S29" s="7"/>
      <c r="T29" s="1"/>
      <c r="U29" s="1"/>
      <c r="V29" s="1"/>
      <c r="W29" s="1"/>
      <c r="X29" s="1"/>
      <c r="Y29" s="1"/>
      <c r="Z29" s="1"/>
      <c r="AA29" s="1"/>
      <c r="AB29" s="1"/>
      <c r="AC29" s="1"/>
      <c r="AD29" s="1"/>
      <c r="AE29" s="1"/>
      <c r="AF29" s="1"/>
    </row>
    <row r="30" spans="1:32" ht="15.75" customHeight="1">
      <c r="A30" s="1"/>
      <c r="B30" s="7"/>
      <c r="C30" s="139" t="s">
        <v>192</v>
      </c>
      <c r="D30" s="259" t="s">
        <v>105</v>
      </c>
      <c r="E30" s="141" t="str">
        <f>IFERROR(VLOOKUP($D30,'START - AWARD DETAILS'!$C$21:$D$40,2,0),"")</f>
        <v/>
      </c>
      <c r="F30" s="242">
        <f t="shared" si="0"/>
        <v>1</v>
      </c>
      <c r="G30" s="222"/>
      <c r="H30" s="243">
        <f t="shared" si="1"/>
        <v>0</v>
      </c>
      <c r="I30" s="222"/>
      <c r="J30" s="243">
        <f t="shared" si="2"/>
        <v>0</v>
      </c>
      <c r="K30" s="222"/>
      <c r="L30" s="243">
        <f t="shared" si="3"/>
        <v>0</v>
      </c>
      <c r="M30" s="222"/>
      <c r="N30" s="243">
        <f t="shared" si="4"/>
        <v>0</v>
      </c>
      <c r="O30" s="222"/>
      <c r="P30" s="244">
        <f t="shared" si="5"/>
        <v>0</v>
      </c>
      <c r="Q30" s="177">
        <f t="shared" ref="Q30:R30" si="24">G30+I30+K30+M30+O30</f>
        <v>0</v>
      </c>
      <c r="R30" s="221">
        <f t="shared" si="24"/>
        <v>0</v>
      </c>
      <c r="S30" s="7"/>
      <c r="T30" s="1"/>
      <c r="U30" s="1"/>
      <c r="V30" s="1"/>
      <c r="W30" s="1"/>
      <c r="X30" s="1"/>
      <c r="Y30" s="1"/>
      <c r="Z30" s="1"/>
      <c r="AA30" s="1"/>
      <c r="AB30" s="1"/>
      <c r="AC30" s="1"/>
      <c r="AD30" s="1"/>
      <c r="AE30" s="1"/>
      <c r="AF30" s="1"/>
    </row>
    <row r="31" spans="1:32" ht="15.75" customHeight="1">
      <c r="A31" s="1"/>
      <c r="B31" s="7"/>
      <c r="C31" s="139" t="s">
        <v>192</v>
      </c>
      <c r="D31" s="259" t="s">
        <v>105</v>
      </c>
      <c r="E31" s="141" t="str">
        <f>IFERROR(VLOOKUP($D31,'START - AWARD DETAILS'!$C$21:$D$40,2,0),"")</f>
        <v/>
      </c>
      <c r="F31" s="246">
        <f t="shared" si="0"/>
        <v>1</v>
      </c>
      <c r="G31" s="228"/>
      <c r="H31" s="247">
        <f t="shared" si="1"/>
        <v>0</v>
      </c>
      <c r="I31" s="228"/>
      <c r="J31" s="247">
        <f t="shared" si="2"/>
        <v>0</v>
      </c>
      <c r="K31" s="228"/>
      <c r="L31" s="247">
        <f t="shared" si="3"/>
        <v>0</v>
      </c>
      <c r="M31" s="228"/>
      <c r="N31" s="247">
        <f t="shared" si="4"/>
        <v>0</v>
      </c>
      <c r="O31" s="228"/>
      <c r="P31" s="248">
        <f t="shared" si="5"/>
        <v>0</v>
      </c>
      <c r="Q31" s="230">
        <f t="shared" ref="Q31:R31" si="25">G31+I31+K31+M31+O31</f>
        <v>0</v>
      </c>
      <c r="R31" s="249">
        <f t="shared" si="25"/>
        <v>0</v>
      </c>
      <c r="S31" s="7"/>
      <c r="T31" s="1"/>
      <c r="U31" s="1"/>
      <c r="V31" s="1"/>
      <c r="W31" s="1"/>
      <c r="X31" s="1"/>
      <c r="Y31" s="1"/>
      <c r="Z31" s="1"/>
      <c r="AA31" s="1"/>
      <c r="AB31" s="1"/>
      <c r="AC31" s="1"/>
      <c r="AD31" s="1"/>
      <c r="AE31" s="1"/>
      <c r="AF31" s="1"/>
    </row>
    <row r="32" spans="1:32" ht="15.75" customHeight="1">
      <c r="A32" s="1"/>
      <c r="B32" s="7"/>
      <c r="C32" s="190"/>
      <c r="D32" s="191"/>
      <c r="E32" s="191"/>
      <c r="F32" s="191"/>
      <c r="G32" s="232">
        <f t="shared" ref="G32:R32" si="26">SUM(G12:G31)</f>
        <v>0</v>
      </c>
      <c r="H32" s="232">
        <f t="shared" si="26"/>
        <v>0</v>
      </c>
      <c r="I32" s="232">
        <f t="shared" si="26"/>
        <v>0</v>
      </c>
      <c r="J32" s="232">
        <f t="shared" si="26"/>
        <v>0</v>
      </c>
      <c r="K32" s="232">
        <f t="shared" si="26"/>
        <v>0</v>
      </c>
      <c r="L32" s="232">
        <f t="shared" si="26"/>
        <v>0</v>
      </c>
      <c r="M32" s="232">
        <f t="shared" si="26"/>
        <v>0</v>
      </c>
      <c r="N32" s="232">
        <f t="shared" si="26"/>
        <v>0</v>
      </c>
      <c r="O32" s="232">
        <f t="shared" si="26"/>
        <v>0</v>
      </c>
      <c r="P32" s="233">
        <f t="shared" si="26"/>
        <v>0</v>
      </c>
      <c r="Q32" s="195">
        <f t="shared" si="26"/>
        <v>0</v>
      </c>
      <c r="R32" s="250">
        <f t="shared" si="26"/>
        <v>0</v>
      </c>
      <c r="S32" s="7"/>
      <c r="T32" s="1"/>
      <c r="U32" s="1"/>
      <c r="V32" s="1"/>
      <c r="W32" s="1"/>
      <c r="X32" s="1"/>
      <c r="Y32" s="1"/>
      <c r="Z32" s="1"/>
      <c r="AA32" s="1"/>
      <c r="AB32" s="1"/>
      <c r="AC32" s="1"/>
      <c r="AD32" s="1"/>
      <c r="AE32" s="1"/>
      <c r="AF32" s="1"/>
    </row>
    <row r="33" spans="1:32" ht="7.5" customHeight="1">
      <c r="A33" s="1"/>
      <c r="B33" s="7"/>
      <c r="C33" s="7"/>
      <c r="D33" s="7"/>
      <c r="E33" s="7"/>
      <c r="F33" s="7"/>
      <c r="G33" s="7"/>
      <c r="H33" s="7"/>
      <c r="I33" s="7"/>
      <c r="J33" s="7"/>
      <c r="K33" s="7"/>
      <c r="L33" s="7"/>
      <c r="M33" s="7"/>
      <c r="N33" s="7"/>
      <c r="O33" s="7"/>
      <c r="P33" s="7"/>
      <c r="Q33" s="7"/>
      <c r="R33" s="7"/>
      <c r="S33" s="7"/>
      <c r="T33" s="1"/>
      <c r="U33" s="1"/>
      <c r="V33" s="1"/>
      <c r="W33" s="1"/>
      <c r="X33" s="1"/>
      <c r="Y33" s="1"/>
      <c r="Z33" s="1"/>
      <c r="AA33" s="1"/>
      <c r="AB33" s="1"/>
      <c r="AC33" s="1"/>
      <c r="AD33" s="1"/>
      <c r="AE33" s="1"/>
      <c r="AF33" s="1"/>
    </row>
    <row r="34" spans="1:32" ht="7.5" customHeight="1">
      <c r="A34" s="1"/>
      <c r="B34" s="7"/>
      <c r="C34" s="7"/>
      <c r="D34" s="7"/>
      <c r="E34" s="7"/>
      <c r="F34" s="7"/>
      <c r="G34" s="7"/>
      <c r="H34" s="7"/>
      <c r="I34" s="7"/>
      <c r="J34" s="7"/>
      <c r="K34" s="7"/>
      <c r="L34" s="7"/>
      <c r="M34" s="7"/>
      <c r="N34" s="7"/>
      <c r="O34" s="7"/>
      <c r="P34" s="7"/>
      <c r="Q34" s="7"/>
      <c r="R34" s="7"/>
      <c r="S34" s="7"/>
      <c r="T34" s="1"/>
      <c r="U34" s="1"/>
      <c r="V34" s="1"/>
      <c r="W34" s="1"/>
      <c r="X34" s="1"/>
      <c r="Y34" s="1"/>
      <c r="Z34" s="1"/>
      <c r="AA34" s="1"/>
      <c r="AB34" s="1"/>
      <c r="AC34" s="1"/>
      <c r="AD34" s="1"/>
      <c r="AE34" s="1"/>
      <c r="AF34" s="1"/>
    </row>
    <row r="35" spans="1:32" ht="15.75" customHeight="1">
      <c r="A35" s="1"/>
      <c r="B35" s="7"/>
      <c r="C35" s="196" t="s">
        <v>181</v>
      </c>
      <c r="D35" s="131"/>
      <c r="E35" s="131"/>
      <c r="F35" s="131"/>
      <c r="G35" s="131"/>
      <c r="H35" s="131"/>
      <c r="I35" s="131"/>
      <c r="J35" s="131"/>
      <c r="K35" s="131"/>
      <c r="L35" s="131"/>
      <c r="M35" s="131"/>
      <c r="N35" s="131"/>
      <c r="O35" s="131"/>
      <c r="P35" s="131"/>
      <c r="Q35" s="131"/>
      <c r="R35" s="132"/>
      <c r="S35" s="7"/>
      <c r="T35" s="1"/>
      <c r="U35" s="1"/>
      <c r="V35" s="1"/>
      <c r="W35" s="1"/>
      <c r="X35" s="1"/>
      <c r="Y35" s="1"/>
      <c r="Z35" s="1"/>
      <c r="AA35" s="1"/>
      <c r="AB35" s="1"/>
      <c r="AC35" s="1"/>
      <c r="AD35" s="1"/>
      <c r="AE35" s="1"/>
      <c r="AF35" s="1"/>
    </row>
    <row r="36" spans="1:32" ht="99.75" customHeight="1">
      <c r="A36" s="1"/>
      <c r="B36" s="7"/>
      <c r="C36" s="473" t="s">
        <v>182</v>
      </c>
      <c r="D36" s="458"/>
      <c r="E36" s="458"/>
      <c r="F36" s="458"/>
      <c r="G36" s="458"/>
      <c r="H36" s="458"/>
      <c r="I36" s="458"/>
      <c r="J36" s="458"/>
      <c r="K36" s="458"/>
      <c r="L36" s="458"/>
      <c r="M36" s="458"/>
      <c r="N36" s="458"/>
      <c r="O36" s="458"/>
      <c r="P36" s="458"/>
      <c r="Q36" s="458"/>
      <c r="R36" s="460"/>
      <c r="S36" s="7"/>
      <c r="T36" s="1"/>
      <c r="U36" s="1"/>
      <c r="V36" s="1"/>
      <c r="W36" s="1"/>
      <c r="X36" s="1"/>
      <c r="Y36" s="1"/>
      <c r="Z36" s="1"/>
      <c r="AA36" s="1"/>
      <c r="AB36" s="1"/>
      <c r="AC36" s="1"/>
      <c r="AD36" s="1"/>
      <c r="AE36" s="1"/>
      <c r="AF36" s="1"/>
    </row>
    <row r="37" spans="1:32" ht="7.5" customHeight="1">
      <c r="A37" s="1"/>
      <c r="B37" s="7"/>
      <c r="C37" s="7"/>
      <c r="D37" s="7"/>
      <c r="E37" s="7"/>
      <c r="F37" s="7"/>
      <c r="G37" s="7"/>
      <c r="H37" s="7"/>
      <c r="I37" s="7"/>
      <c r="J37" s="7"/>
      <c r="K37" s="7"/>
      <c r="L37" s="7"/>
      <c r="M37" s="7"/>
      <c r="N37" s="7"/>
      <c r="O37" s="7"/>
      <c r="P37" s="7"/>
      <c r="Q37" s="7"/>
      <c r="R37" s="7"/>
      <c r="S37" s="7"/>
      <c r="T37" s="1"/>
      <c r="U37" s="1"/>
      <c r="V37" s="1"/>
      <c r="W37" s="1"/>
      <c r="X37" s="1"/>
      <c r="Y37" s="1"/>
      <c r="Z37" s="1"/>
      <c r="AA37" s="1"/>
      <c r="AB37" s="1"/>
      <c r="AC37" s="1"/>
      <c r="AD37" s="1"/>
      <c r="AE37" s="1"/>
      <c r="AF37" s="1"/>
    </row>
    <row r="38" spans="1:32" ht="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ht="15.75" hidden="1" customHeight="1">
      <c r="A39" s="1"/>
      <c r="B39" s="1"/>
      <c r="C39" s="235" t="s">
        <v>190</v>
      </c>
      <c r="D39" s="236" t="s">
        <v>69</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ht="15.75" hidden="1" customHeight="1">
      <c r="A40" s="1"/>
      <c r="B40" s="1"/>
      <c r="C40" s="237" t="s">
        <v>105</v>
      </c>
      <c r="D40" s="237" t="s">
        <v>105</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spans="1:32" ht="15.75" hidden="1" customHeight="1">
      <c r="A41" s="1"/>
      <c r="B41" s="1">
        <v>1</v>
      </c>
      <c r="C41" s="237" t="s">
        <v>193</v>
      </c>
      <c r="D41" s="237" t="str">
        <f>IF('START - AWARD DETAILS'!C21="","",'START - AWARD DETAILS'!C21)</f>
        <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ht="15.75" hidden="1" customHeight="1">
      <c r="A42" s="1"/>
      <c r="B42" s="1">
        <v>2</v>
      </c>
      <c r="C42" s="237" t="s">
        <v>194</v>
      </c>
      <c r="D42" s="237" t="str">
        <f>IF('START - AWARD DETAILS'!C22="","",'START - AWARD DETAILS'!C22)</f>
        <v/>
      </c>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ht="15.75" hidden="1" customHeight="1">
      <c r="A43" s="1"/>
      <c r="B43" s="1">
        <v>3</v>
      </c>
      <c r="C43" s="237" t="s">
        <v>195</v>
      </c>
      <c r="D43" s="237" t="str">
        <f>IF('START - AWARD DETAILS'!C23="","",'START - AWARD DETAILS'!C23)</f>
        <v/>
      </c>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ht="15.75" hidden="1" customHeight="1">
      <c r="A44" s="1"/>
      <c r="B44" s="1">
        <v>4</v>
      </c>
      <c r="C44" s="237" t="s">
        <v>196</v>
      </c>
      <c r="D44" s="237" t="str">
        <f>IF('START - AWARD DETAILS'!C24="","",'START - AWARD DETAILS'!C24)</f>
        <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ht="15.75" hidden="1" customHeight="1">
      <c r="A45" s="1"/>
      <c r="B45" s="1">
        <v>5</v>
      </c>
      <c r="C45" s="1"/>
      <c r="D45" s="237" t="str">
        <f>IF('START - AWARD DETAILS'!C25="","",'START - AWARD DETAILS'!C25)</f>
        <v/>
      </c>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ht="15.75" hidden="1" customHeight="1">
      <c r="A46" s="1"/>
      <c r="B46" s="1">
        <v>6</v>
      </c>
      <c r="C46" s="1"/>
      <c r="D46" s="237" t="str">
        <f>IF('START - AWARD DETAILS'!C26="","",'START - AWARD DETAILS'!C26)</f>
        <v/>
      </c>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ht="15.75" hidden="1" customHeight="1">
      <c r="A47" s="1"/>
      <c r="B47" s="1">
        <v>7</v>
      </c>
      <c r="C47" s="1"/>
      <c r="D47" s="237" t="str">
        <f>IF('START - AWARD DETAILS'!C27="","",'START - AWARD DETAILS'!C27)</f>
        <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ht="15.75" hidden="1" customHeight="1">
      <c r="A48" s="1"/>
      <c r="B48" s="1">
        <v>8</v>
      </c>
      <c r="C48" s="1"/>
      <c r="D48" s="237" t="str">
        <f>IF('START - AWARD DETAILS'!C28="","",'START - AWARD DETAILS'!C28)</f>
        <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spans="1:32" ht="15.75" hidden="1" customHeight="1">
      <c r="A49" s="1"/>
      <c r="B49" s="1">
        <v>9</v>
      </c>
      <c r="C49" s="1"/>
      <c r="D49" s="237" t="str">
        <f>IF('START - AWARD DETAILS'!C29="","",'START - AWARD DETAILS'!C29)</f>
        <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spans="1:32" ht="15.75" hidden="1" customHeight="1">
      <c r="A50" s="1"/>
      <c r="B50" s="1">
        <v>10</v>
      </c>
      <c r="C50" s="1"/>
      <c r="D50" s="237" t="str">
        <f>IF('START - AWARD DETAILS'!C30="","",'START - AWARD DETAILS'!C30)</f>
        <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spans="1:32" ht="15.75" hidden="1" customHeight="1">
      <c r="A51" s="1"/>
      <c r="B51" s="1">
        <v>11</v>
      </c>
      <c r="C51" s="1"/>
      <c r="D51" s="237" t="str">
        <f>IF('START - AWARD DETAILS'!C31="","",'START - AWARD DETAILS'!C31)</f>
        <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ht="15.75" hidden="1" customHeight="1">
      <c r="A52" s="1"/>
      <c r="B52" s="1">
        <v>12</v>
      </c>
      <c r="C52" s="1"/>
      <c r="D52" s="237" t="str">
        <f>IF('START - AWARD DETAILS'!C32="","",'START - AWARD DETAILS'!C32)</f>
        <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spans="1:32" ht="15.75" hidden="1" customHeight="1">
      <c r="A53" s="1"/>
      <c r="B53" s="1">
        <v>13</v>
      </c>
      <c r="C53" s="1"/>
      <c r="D53" s="237" t="str">
        <f>IF('START - AWARD DETAILS'!C33="","",'START - AWARD DETAILS'!C33)</f>
        <v/>
      </c>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spans="1:32" ht="15.75" hidden="1" customHeight="1">
      <c r="A54" s="1"/>
      <c r="B54" s="1">
        <v>14</v>
      </c>
      <c r="C54" s="1"/>
      <c r="D54" s="237" t="str">
        <f>IF('START - AWARD DETAILS'!C34="","",'START - AWARD DETAILS'!C34)</f>
        <v/>
      </c>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ht="15.75" hidden="1" customHeight="1">
      <c r="A55" s="1"/>
      <c r="B55" s="1">
        <v>15</v>
      </c>
      <c r="C55" s="1"/>
      <c r="D55" s="237" t="str">
        <f>IF('START - AWARD DETAILS'!C35="","",'START - AWARD DETAILS'!C35)</f>
        <v/>
      </c>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spans="1:32" ht="15.75" hidden="1" customHeight="1">
      <c r="A56" s="1"/>
      <c r="B56" s="1">
        <v>16</v>
      </c>
      <c r="C56" s="1"/>
      <c r="D56" s="237" t="str">
        <f>IF('START - AWARD DETAILS'!C36="","",'START - AWARD DETAILS'!C36)</f>
        <v/>
      </c>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ht="15.75" hidden="1" customHeight="1">
      <c r="A57" s="1"/>
      <c r="B57" s="1">
        <v>17</v>
      </c>
      <c r="C57" s="1"/>
      <c r="D57" s="237" t="str">
        <f>IF('START - AWARD DETAILS'!C37="","",'START - AWARD DETAILS'!C37)</f>
        <v/>
      </c>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ht="15.75" hidden="1" customHeight="1">
      <c r="A58" s="1"/>
      <c r="B58" s="1">
        <v>18</v>
      </c>
      <c r="C58" s="1"/>
      <c r="D58" s="237" t="str">
        <f>IF('START - AWARD DETAILS'!C38="","",'START - AWARD DETAILS'!C38)</f>
        <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spans="1:32" ht="15.75" hidden="1" customHeight="1">
      <c r="A59" s="1"/>
      <c r="B59" s="1">
        <v>19</v>
      </c>
      <c r="C59" s="1"/>
      <c r="D59" s="237" t="str">
        <f>IF('START - AWARD DETAILS'!C39="","",'START - AWARD DETAILS'!C39)</f>
        <v/>
      </c>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ht="15.75" hidden="1" customHeight="1">
      <c r="A60" s="1"/>
      <c r="B60" s="1">
        <v>20</v>
      </c>
      <c r="C60" s="1"/>
      <c r="D60" s="237" t="str">
        <f>IF('START - AWARD DETAILS'!C40="","",'START - AWARD DETAILS'!C40)</f>
        <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spans="1:32"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spans="1:32"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1:32"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1:32"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spans="1:32"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spans="1:32"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spans="1:32"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spans="1:32"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spans="1:32"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spans="1:32"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spans="1:32"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spans="1:32"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spans="1:32"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spans="1:32"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1:32"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spans="1:32"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spans="1:32"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32"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spans="1:32"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spans="1:32"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spans="1:32"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spans="1:32"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spans="1:32"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spans="1:32"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spans="1:32"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spans="1:32"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spans="1:32"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spans="1:32"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spans="1:32"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spans="1:32"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spans="1:32"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spans="1:32"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spans="1:32"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spans="1:32"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spans="1:32"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spans="1:32"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spans="1:32"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spans="1:32"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spans="1:32"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row r="101" spans="1:32"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spans="1:32"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row>
    <row r="103" spans="1:32"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spans="1:32"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spans="1:32"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spans="1:32"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spans="1:32"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row>
    <row r="109" spans="1:32"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row>
    <row r="110" spans="1:32"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row>
    <row r="111" spans="1:32"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row>
    <row r="112" spans="1:32"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row>
    <row r="113" spans="1:32"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row>
    <row r="114" spans="1:32"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row>
    <row r="115" spans="1:32"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row>
    <row r="116" spans="1:32"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row>
    <row r="117" spans="1:32"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row>
    <row r="118" spans="1:32"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spans="1:32"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spans="1:32"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row>
    <row r="121" spans="1:32"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row>
    <row r="122" spans="1:32"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spans="1:32"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row>
    <row r="124" spans="1:32"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row>
    <row r="125" spans="1:32"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row>
    <row r="126" spans="1:32"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row>
    <row r="127" spans="1:32"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row>
    <row r="128" spans="1:32"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spans="1:32"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spans="1:32"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spans="1:32"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spans="1:32"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spans="1:32"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spans="1:32"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spans="1:32"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spans="1:32"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spans="1:32"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row>
    <row r="138" spans="1:32"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row>
    <row r="139" spans="1:32"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spans="1:32"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spans="1:32"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row>
    <row r="142" spans="1:32"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row>
    <row r="143" spans="1:32"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row>
    <row r="144" spans="1:32"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row>
    <row r="145" spans="1:32"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row>
    <row r="146" spans="1:32"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row>
    <row r="147" spans="1:32"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row>
    <row r="148" spans="1:32"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row>
    <row r="149" spans="1:32"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row>
    <row r="150" spans="1:32"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row>
    <row r="151" spans="1:32"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row>
    <row r="152" spans="1:32"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row>
    <row r="153" spans="1:32"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row>
    <row r="154" spans="1:32"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row>
    <row r="155" spans="1:32"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spans="1:32"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row>
    <row r="157" spans="1:32"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row>
    <row r="158" spans="1:32"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row>
    <row r="159" spans="1:32"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row>
    <row r="160" spans="1:32"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row>
    <row r="161" spans="1:32"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row>
    <row r="162" spans="1:32"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row>
    <row r="163" spans="1:32"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row r="164" spans="1:32"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row>
    <row r="165" spans="1:32"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row>
    <row r="166" spans="1:32"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row>
    <row r="167" spans="1:32"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row>
    <row r="168" spans="1:32"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row>
    <row r="169" spans="1:32"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row>
    <row r="170" spans="1:32"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row>
    <row r="171" spans="1:32"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row>
    <row r="172" spans="1:32"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row>
    <row r="173" spans="1:32"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row>
    <row r="174" spans="1:32"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row>
    <row r="175" spans="1:32"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row>
    <row r="176" spans="1:32"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row>
    <row r="177" spans="1:32"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row>
    <row r="178" spans="1:32"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row>
    <row r="179" spans="1:32"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row>
    <row r="180" spans="1:32"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row>
    <row r="181" spans="1:32"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row>
    <row r="182" spans="1:32"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spans="1:32"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row>
    <row r="184" spans="1:32"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row>
    <row r="185" spans="1:32"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row>
    <row r="186" spans="1:32"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row>
    <row r="187" spans="1:32"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spans="1:32"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spans="1:32"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spans="1:32"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spans="1:32"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spans="1:32"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spans="1:32"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spans="1:32"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spans="1:32"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0" spans="1:32"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row>
    <row r="221" spans="1:32"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row>
    <row r="222" spans="1:32"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row>
    <row r="223" spans="1:32"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row>
    <row r="224" spans="1:32"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row>
    <row r="225" spans="1:32"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row>
    <row r="226" spans="1:32"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row>
    <row r="227" spans="1:32"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row>
    <row r="228" spans="1:32"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row>
    <row r="229" spans="1:32"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row>
    <row r="230" spans="1:32"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row>
    <row r="231" spans="1:32"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row>
    <row r="232" spans="1:32"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row>
    <row r="233" spans="1:32"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row>
    <row r="234" spans="1:32"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row>
    <row r="235" spans="1:32"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row>
    <row r="236" spans="1:32"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row>
    <row r="237" spans="1:32"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row>
    <row r="238" spans="1:32"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row>
    <row r="239" spans="1:32"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row>
    <row r="240" spans="1:32"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row>
    <row r="241" spans="1:32"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row>
    <row r="242" spans="1:32"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row>
    <row r="243" spans="1:32"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row>
    <row r="244" spans="1:32"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row>
    <row r="245" spans="1:32"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row>
    <row r="246" spans="1:32"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row>
    <row r="247" spans="1:32"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row>
    <row r="248" spans="1:32"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row>
    <row r="249" spans="1:32"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row>
    <row r="250" spans="1:32"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row>
    <row r="251" spans="1:32"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row>
    <row r="252" spans="1:32"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row>
    <row r="253" spans="1:32"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row>
    <row r="254" spans="1:32"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row>
    <row r="255" spans="1:32"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row>
    <row r="256" spans="1:32"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row>
    <row r="257" spans="1:32"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row>
    <row r="258" spans="1:32"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row>
    <row r="259" spans="1:32"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row>
    <row r="260" spans="1:32"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row>
    <row r="261" spans="1:32"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row>
    <row r="262" spans="1:3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row>
    <row r="263" spans="1:32"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row>
    <row r="264" spans="1:32"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row>
    <row r="265" spans="1:32"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row>
    <row r="266" spans="1:32"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row>
    <row r="267" spans="1:32"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row>
    <row r="268" spans="1:32"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row>
    <row r="269" spans="1:32"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row>
    <row r="270" spans="1:32"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row>
    <row r="271" spans="1:32"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row>
    <row r="272" spans="1:3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row>
    <row r="273" spans="1:32"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row>
    <row r="274" spans="1:32"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row>
    <row r="275" spans="1:32"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row>
    <row r="276" spans="1:32"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row>
    <row r="277" spans="1:32"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row>
    <row r="278" spans="1:32"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row>
    <row r="279" spans="1:32"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row>
    <row r="280" spans="1:32"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row>
    <row r="281" spans="1:32"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row>
    <row r="282" spans="1:3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row>
    <row r="283" spans="1:32"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row>
    <row r="284" spans="1:32"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row>
    <row r="285" spans="1:32"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row>
    <row r="286" spans="1:32"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row>
    <row r="287" spans="1:32"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row>
    <row r="288" spans="1:32"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row>
    <row r="289" spans="1:32"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row>
    <row r="290" spans="1:32"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row>
    <row r="291" spans="1:32"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row>
    <row r="292" spans="1:3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row>
    <row r="293" spans="1:32"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row>
    <row r="294" spans="1:32"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row>
    <row r="295" spans="1:32"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row>
    <row r="296" spans="1:32"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row>
    <row r="297" spans="1:32"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row>
    <row r="298" spans="1:32"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row>
    <row r="299" spans="1:32"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row>
    <row r="300" spans="1:32"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row>
    <row r="301" spans="1:32"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row>
    <row r="302" spans="1:3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row>
    <row r="303" spans="1:32"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row>
    <row r="304" spans="1:32"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row>
    <row r="305" spans="1:32"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row>
    <row r="306" spans="1:32"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row>
    <row r="307" spans="1:32"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row>
    <row r="308" spans="1:32"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row>
    <row r="309" spans="1:32"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row>
    <row r="310" spans="1:32"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row>
    <row r="311" spans="1:32"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row>
    <row r="312" spans="1:3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row>
    <row r="313" spans="1:32"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row>
    <row r="314" spans="1:32"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row>
    <row r="315" spans="1:32"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row>
    <row r="316" spans="1:32"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row>
    <row r="317" spans="1:32"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row>
    <row r="318" spans="1:32"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row>
    <row r="319" spans="1:32"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row>
    <row r="320" spans="1:32"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row>
    <row r="321" spans="1:32"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row>
    <row r="322" spans="1:3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row>
    <row r="323" spans="1:32"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row>
    <row r="324" spans="1:32"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row>
    <row r="325" spans="1:32"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row>
    <row r="326" spans="1:32"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row>
    <row r="327" spans="1:3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row>
    <row r="328" spans="1:3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row>
    <row r="329" spans="1:3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row>
    <row r="330" spans="1:3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row>
    <row r="331" spans="1:3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row>
    <row r="332" spans="1: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row>
    <row r="333" spans="1:3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row>
    <row r="334" spans="1:3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row>
    <row r="335" spans="1:3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row>
    <row r="336" spans="1:3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row>
    <row r="337" spans="1:3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row>
    <row r="338" spans="1:3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row>
    <row r="339" spans="1:3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row>
    <row r="340" spans="1:3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row>
    <row r="341" spans="1:3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row>
    <row r="342" spans="1:3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row>
    <row r="343" spans="1:3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row>
    <row r="344" spans="1:3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row>
    <row r="345" spans="1:3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row>
    <row r="346" spans="1:3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row>
    <row r="347" spans="1:3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row>
    <row r="348" spans="1:3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row>
    <row r="349" spans="1:3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row>
    <row r="350" spans="1:3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row>
    <row r="351" spans="1:3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row>
    <row r="352" spans="1:3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row>
    <row r="353" spans="1:3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row>
    <row r="354" spans="1:3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row>
    <row r="355" spans="1:3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row>
    <row r="356" spans="1:3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row>
    <row r="357" spans="1:3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row>
    <row r="358" spans="1:3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row>
    <row r="359" spans="1:3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row>
    <row r="360" spans="1:3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row>
    <row r="361" spans="1:3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row>
    <row r="362" spans="1:3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row>
    <row r="363" spans="1:3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row>
    <row r="364" spans="1:3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row>
    <row r="365" spans="1:3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row>
    <row r="366" spans="1:3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row>
    <row r="367" spans="1:3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row>
    <row r="368" spans="1:3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row>
    <row r="369" spans="1:3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row>
    <row r="370" spans="1:3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row>
    <row r="371" spans="1:3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row>
    <row r="372" spans="1:3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row>
    <row r="373" spans="1:3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row>
    <row r="374" spans="1:3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row>
    <row r="375" spans="1:3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row>
    <row r="376" spans="1:3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row>
    <row r="377" spans="1:3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row>
    <row r="378" spans="1:3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row>
    <row r="379" spans="1:3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row>
    <row r="380" spans="1:3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row>
    <row r="381" spans="1:3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row>
    <row r="382" spans="1:3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row>
    <row r="383" spans="1:3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row>
    <row r="384" spans="1:3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row>
    <row r="385" spans="1:3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row>
    <row r="386" spans="1:3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row>
    <row r="387" spans="1:3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row>
    <row r="388" spans="1:3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row>
    <row r="389" spans="1:3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row>
    <row r="390" spans="1:3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row>
    <row r="391" spans="1:3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row>
    <row r="392" spans="1:3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row>
    <row r="393" spans="1:3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row>
    <row r="394" spans="1:3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row>
    <row r="395" spans="1:3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row>
    <row r="396" spans="1:3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row>
    <row r="397" spans="1:3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row>
    <row r="398" spans="1:3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row>
    <row r="399" spans="1:3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row>
    <row r="400" spans="1:3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row>
    <row r="401" spans="1:3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row>
    <row r="402" spans="1:3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row>
    <row r="403" spans="1:3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row>
    <row r="404" spans="1:3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row>
    <row r="405" spans="1:3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row>
    <row r="406" spans="1:3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row>
    <row r="407" spans="1:3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row>
    <row r="408" spans="1:3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row>
    <row r="409" spans="1:3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row>
    <row r="410" spans="1:3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row>
    <row r="411" spans="1:3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row>
    <row r="412" spans="1:3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row>
    <row r="413" spans="1:3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row>
    <row r="414" spans="1:3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row>
    <row r="415" spans="1:3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row>
    <row r="416" spans="1:3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row>
    <row r="417" spans="1:3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row>
    <row r="418" spans="1:3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row>
    <row r="419" spans="1:3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row>
    <row r="420" spans="1:3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row>
    <row r="421" spans="1:3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row>
    <row r="422" spans="1:3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row>
    <row r="423" spans="1:3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row>
    <row r="424" spans="1:3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row>
    <row r="425" spans="1:3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row>
    <row r="426" spans="1:3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row>
    <row r="427" spans="1:3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row>
    <row r="428" spans="1:32"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row>
    <row r="429" spans="1:32"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row>
    <row r="430" spans="1:32"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row>
    <row r="431" spans="1:32"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row>
    <row r="432" spans="1: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row>
    <row r="433" spans="1:32"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row>
    <row r="434" spans="1:32"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row>
    <row r="435" spans="1:32"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row>
    <row r="436" spans="1:32"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row>
    <row r="437" spans="1:32"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row>
    <row r="438" spans="1:32"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row>
    <row r="439" spans="1:32"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row>
    <row r="440" spans="1:32"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row>
    <row r="441" spans="1:32"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row>
    <row r="442" spans="1:3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row>
    <row r="443" spans="1:32"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row>
    <row r="444" spans="1:32"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row>
    <row r="445" spans="1:32"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row>
    <row r="446" spans="1:32"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row>
    <row r="447" spans="1:32"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row>
    <row r="448" spans="1:32"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row>
    <row r="449" spans="1:32"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row>
    <row r="450" spans="1:32"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row>
    <row r="451" spans="1:32"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row>
    <row r="452" spans="1:3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row>
    <row r="453" spans="1:32"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row>
    <row r="454" spans="1:32"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row>
    <row r="455" spans="1:32"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row>
    <row r="456" spans="1:32"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row>
    <row r="457" spans="1:32"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row>
    <row r="458" spans="1:32"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row>
    <row r="459" spans="1:32"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row>
    <row r="460" spans="1:32"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row>
    <row r="461" spans="1:32"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row>
    <row r="462" spans="1:3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row>
    <row r="463" spans="1:32"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row>
    <row r="464" spans="1:32"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row>
    <row r="465" spans="1:32"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row>
    <row r="466" spans="1:32"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row>
    <row r="467" spans="1:32"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row>
    <row r="468" spans="1:32"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row>
    <row r="469" spans="1:32"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row>
    <row r="470" spans="1:32"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row>
    <row r="471" spans="1:32"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row>
    <row r="472" spans="1:3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row>
    <row r="473" spans="1:32"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row>
    <row r="474" spans="1:32"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row>
    <row r="475" spans="1:32"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row>
    <row r="476" spans="1:32"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row>
    <row r="477" spans="1:32"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row>
    <row r="478" spans="1:32"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row>
    <row r="479" spans="1:32"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row>
    <row r="480" spans="1:32"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row>
    <row r="481" spans="1:32"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row>
    <row r="482" spans="1:3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row>
    <row r="483" spans="1:32"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row>
    <row r="484" spans="1:32"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row>
    <row r="485" spans="1:32"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row>
    <row r="486" spans="1:32"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row>
    <row r="487" spans="1:32"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row>
    <row r="488" spans="1:32"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row>
    <row r="489" spans="1:32"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row>
    <row r="490" spans="1:32"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row>
    <row r="491" spans="1:32"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row>
    <row r="492" spans="1:3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row>
    <row r="493" spans="1:32"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row>
    <row r="494" spans="1:32"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row>
    <row r="495" spans="1:32"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row>
    <row r="496" spans="1:32"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row>
    <row r="497" spans="1:32"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row>
    <row r="498" spans="1:32"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row>
    <row r="499" spans="1:32"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row>
    <row r="500" spans="1:32"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row>
    <row r="501" spans="1:32"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row>
    <row r="502" spans="1:3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row>
    <row r="503" spans="1:32"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row>
    <row r="504" spans="1:32"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row>
    <row r="505" spans="1:32"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row>
    <row r="506" spans="1:32"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row>
    <row r="507" spans="1:32"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row>
    <row r="508" spans="1:32"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row>
    <row r="509" spans="1:32"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row>
    <row r="510" spans="1:32"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row>
    <row r="511" spans="1:32"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row>
    <row r="512" spans="1:3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row>
    <row r="513" spans="1:32"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row>
    <row r="514" spans="1:32"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row>
    <row r="515" spans="1:32"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row>
    <row r="516" spans="1:32"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row>
    <row r="517" spans="1:32"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row>
    <row r="518" spans="1:32"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row>
    <row r="519" spans="1:32"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row>
    <row r="520" spans="1:32"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row>
    <row r="521" spans="1:32"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row>
    <row r="522" spans="1:3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row>
    <row r="523" spans="1:32"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row>
    <row r="524" spans="1:32"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row>
    <row r="525" spans="1:32"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row>
    <row r="526" spans="1:32"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row>
    <row r="527" spans="1:32"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row>
    <row r="528" spans="1:32"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row>
    <row r="529" spans="1:32"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row>
    <row r="530" spans="1:32"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row>
    <row r="531" spans="1:32"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row>
    <row r="532" spans="1: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row>
    <row r="533" spans="1:32"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row>
    <row r="534" spans="1:32"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row>
    <row r="535" spans="1:32"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row>
    <row r="536" spans="1:32"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row>
    <row r="537" spans="1:32"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row>
    <row r="538" spans="1:32"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row>
    <row r="539" spans="1:32"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row>
    <row r="540" spans="1:32"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row>
    <row r="541" spans="1:32"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row>
    <row r="542" spans="1:3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row>
    <row r="543" spans="1:32"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row>
    <row r="544" spans="1:32"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row>
    <row r="545" spans="1:32"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row>
    <row r="546" spans="1:32"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row>
    <row r="547" spans="1:32"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row>
    <row r="548" spans="1:32"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row>
    <row r="549" spans="1:32"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row>
    <row r="550" spans="1:32"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row>
    <row r="551" spans="1:32"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row>
    <row r="552" spans="1:3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row>
    <row r="553" spans="1:32"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row>
    <row r="554" spans="1:32"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row>
    <row r="555" spans="1:32"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row>
    <row r="556" spans="1:32"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row>
    <row r="557" spans="1:32"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row>
    <row r="558" spans="1:32"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row>
    <row r="559" spans="1:32"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row>
    <row r="560" spans="1:32"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row>
    <row r="561" spans="1:32"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row>
    <row r="562" spans="1:3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row>
    <row r="563" spans="1:32"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row>
    <row r="564" spans="1:32"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row>
    <row r="565" spans="1:32"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row>
    <row r="566" spans="1:32"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row>
    <row r="567" spans="1:32"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row>
    <row r="568" spans="1:32"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row>
    <row r="569" spans="1:32"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row>
    <row r="570" spans="1:32"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row>
    <row r="571" spans="1:32"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row>
    <row r="572" spans="1:3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row>
    <row r="573" spans="1:32"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row>
    <row r="574" spans="1:32"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row>
    <row r="575" spans="1:32"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row>
    <row r="576" spans="1:32"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row>
    <row r="577" spans="1:32"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row>
    <row r="578" spans="1:32"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row>
    <row r="579" spans="1:32"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row>
    <row r="580" spans="1:32"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row>
    <row r="581" spans="1:32"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row>
    <row r="582" spans="1:3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row>
    <row r="583" spans="1:32"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row>
    <row r="584" spans="1:32"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row>
    <row r="585" spans="1:32"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row>
    <row r="586" spans="1:32"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row>
    <row r="587" spans="1:32"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row>
    <row r="588" spans="1:32"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row>
    <row r="589" spans="1:32"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row>
    <row r="590" spans="1:32"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row>
    <row r="591" spans="1:32"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row>
    <row r="592" spans="1:3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row>
    <row r="593" spans="1:32"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row>
    <row r="594" spans="1:32"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row>
    <row r="595" spans="1:32"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row>
    <row r="596" spans="1:32"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row>
    <row r="597" spans="1:32"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row>
    <row r="598" spans="1:32"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row>
    <row r="599" spans="1:32"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row>
    <row r="600" spans="1:32"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row>
    <row r="601" spans="1:32"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row>
    <row r="602" spans="1:3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row>
    <row r="603" spans="1:32"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row>
    <row r="604" spans="1:32"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row>
    <row r="605" spans="1:32"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row>
    <row r="606" spans="1:32"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row>
    <row r="607" spans="1:32"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row>
    <row r="608" spans="1:32"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row>
    <row r="609" spans="1:32"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row>
    <row r="610" spans="1:32"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row>
    <row r="611" spans="1:32"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row>
    <row r="612" spans="1:3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row>
    <row r="613" spans="1:32"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row>
    <row r="614" spans="1:32"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row>
    <row r="615" spans="1:32"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row>
    <row r="616" spans="1:32"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row>
    <row r="617" spans="1:32"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row>
    <row r="618" spans="1:32"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row>
    <row r="619" spans="1:32"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row>
    <row r="620" spans="1:32"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row>
    <row r="621" spans="1:32"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row>
    <row r="622" spans="1:3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row>
    <row r="623" spans="1:32"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row>
    <row r="624" spans="1:32"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row>
    <row r="625" spans="1:32"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row>
    <row r="626" spans="1:32"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row>
    <row r="627" spans="1:32"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row>
    <row r="628" spans="1:32"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row>
    <row r="629" spans="1:32"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row>
    <row r="630" spans="1:32"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row>
    <row r="631" spans="1:32"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row>
    <row r="632" spans="1: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row>
    <row r="633" spans="1:32"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row>
    <row r="634" spans="1:32"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row>
    <row r="635" spans="1:32"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row>
    <row r="636" spans="1:32"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row>
    <row r="637" spans="1:32"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row>
    <row r="638" spans="1:32"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row>
    <row r="639" spans="1:32"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row>
    <row r="640" spans="1:32"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row>
    <row r="641" spans="1:32"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row>
    <row r="642" spans="1:3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row>
    <row r="643" spans="1:32"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row>
    <row r="644" spans="1:32"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row>
    <row r="645" spans="1:32"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row>
    <row r="646" spans="1:32"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row>
    <row r="647" spans="1:32"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row>
    <row r="648" spans="1:32"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row>
    <row r="649" spans="1:32"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row>
    <row r="650" spans="1:32"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row>
    <row r="651" spans="1:32"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row>
    <row r="652" spans="1:3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row>
    <row r="653" spans="1:32"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row>
    <row r="654" spans="1:32"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row>
    <row r="655" spans="1:32"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row>
    <row r="656" spans="1:32"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row>
    <row r="657" spans="1:32"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row>
    <row r="658" spans="1:32"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row>
    <row r="659" spans="1:32"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row>
    <row r="660" spans="1:32"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row>
    <row r="661" spans="1:32"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row>
    <row r="662" spans="1:3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row>
    <row r="663" spans="1:32"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row>
    <row r="664" spans="1:32"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row>
    <row r="665" spans="1:32"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row>
    <row r="666" spans="1:32"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row>
    <row r="667" spans="1:32"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row>
    <row r="668" spans="1:32"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row>
    <row r="669" spans="1:32"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row>
    <row r="670" spans="1:32"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row>
    <row r="671" spans="1:32"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row>
    <row r="672" spans="1:3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row>
    <row r="673" spans="1:32"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row>
    <row r="674" spans="1:32"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row>
    <row r="675" spans="1:32"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row>
    <row r="676" spans="1:32"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row>
    <row r="677" spans="1:32"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row>
    <row r="678" spans="1:32"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row>
    <row r="679" spans="1:32"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row>
    <row r="680" spans="1:32"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row>
    <row r="681" spans="1:32"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row>
    <row r="682" spans="1:3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row>
    <row r="683" spans="1:32"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row>
    <row r="684" spans="1:32"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row>
    <row r="685" spans="1:32"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row>
    <row r="686" spans="1:32"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row>
    <row r="687" spans="1:32"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row>
    <row r="688" spans="1:32"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row>
    <row r="689" spans="1:32"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row>
    <row r="690" spans="1:32"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row>
    <row r="691" spans="1:32"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row>
    <row r="692" spans="1:3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row>
    <row r="693" spans="1:32"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row>
    <row r="694" spans="1:32"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row>
    <row r="695" spans="1:32"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row>
    <row r="696" spans="1:32"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row>
    <row r="697" spans="1:32"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row>
    <row r="698" spans="1:32"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row>
    <row r="699" spans="1:32"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row>
    <row r="700" spans="1:32"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row>
    <row r="701" spans="1:32"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row>
    <row r="702" spans="1:3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row>
    <row r="703" spans="1:32"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row>
    <row r="704" spans="1:32"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row>
    <row r="705" spans="1:32"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row>
    <row r="706" spans="1:32"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row>
    <row r="707" spans="1:32"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row>
    <row r="708" spans="1:32"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row>
    <row r="709" spans="1:32"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row>
    <row r="710" spans="1:32"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row>
    <row r="711" spans="1:32"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row>
    <row r="712" spans="1:3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row>
    <row r="713" spans="1:32"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row>
    <row r="714" spans="1:32"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row>
    <row r="715" spans="1:32"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row>
    <row r="716" spans="1:32"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row>
    <row r="717" spans="1:32"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row>
    <row r="718" spans="1:32"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row>
    <row r="719" spans="1:32"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row>
    <row r="720" spans="1:32"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row>
    <row r="721" spans="1:32"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row>
    <row r="722" spans="1:3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row>
    <row r="723" spans="1:32"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row>
    <row r="724" spans="1:32"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row>
    <row r="725" spans="1:32"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row>
    <row r="726" spans="1:32"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row>
    <row r="727" spans="1:32"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row>
    <row r="728" spans="1:32"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row>
    <row r="729" spans="1:32"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row>
    <row r="730" spans="1:32"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row>
    <row r="731" spans="1:32"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row>
    <row r="732" spans="1: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row>
    <row r="733" spans="1:32"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row>
    <row r="734" spans="1:32"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row>
    <row r="735" spans="1:32"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row>
    <row r="736" spans="1:32"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row>
    <row r="737" spans="1:32"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row>
    <row r="738" spans="1:32"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row>
    <row r="739" spans="1:32"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row>
    <row r="740" spans="1:32"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row>
    <row r="741" spans="1:32"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row>
    <row r="742" spans="1:3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row>
    <row r="743" spans="1:32"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row>
    <row r="744" spans="1:32"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row>
    <row r="745" spans="1:32"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row>
    <row r="746" spans="1:32"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row>
    <row r="747" spans="1:32"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row>
    <row r="748" spans="1:32"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row>
    <row r="749" spans="1:32"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row>
    <row r="750" spans="1:32"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row>
    <row r="751" spans="1:32"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row>
    <row r="752" spans="1:3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row>
    <row r="753" spans="1:32"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row>
    <row r="754" spans="1:32"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row>
    <row r="755" spans="1:32"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row>
    <row r="756" spans="1:32"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row>
    <row r="757" spans="1:32"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row>
    <row r="758" spans="1:32"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row>
    <row r="759" spans="1:32"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row>
    <row r="760" spans="1:32"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row>
    <row r="761" spans="1:32"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row>
    <row r="762" spans="1:3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row>
    <row r="763" spans="1:32"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row>
    <row r="764" spans="1:32"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row>
    <row r="765" spans="1:32"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row>
    <row r="766" spans="1:32"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row>
    <row r="767" spans="1:32"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row>
    <row r="768" spans="1:32"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row>
    <row r="769" spans="1:32"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row>
    <row r="770" spans="1:32"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row>
    <row r="771" spans="1:32"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row>
    <row r="772" spans="1:3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row>
    <row r="773" spans="1:32"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row>
    <row r="774" spans="1:32"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row>
    <row r="775" spans="1:32"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row>
    <row r="776" spans="1:32"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row>
    <row r="777" spans="1:32"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row>
    <row r="778" spans="1:32"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row>
    <row r="779" spans="1:32"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row>
    <row r="780" spans="1:32"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row>
    <row r="781" spans="1:32"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row>
    <row r="782" spans="1:3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row>
    <row r="783" spans="1:32"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row>
    <row r="784" spans="1:32"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row>
    <row r="785" spans="1:32"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row>
    <row r="786" spans="1:32"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row>
    <row r="787" spans="1:32"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row>
    <row r="788" spans="1:32"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row>
    <row r="789" spans="1:32"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row>
    <row r="790" spans="1:32"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row>
    <row r="791" spans="1:32"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row>
    <row r="792" spans="1:3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row>
    <row r="793" spans="1:32"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row>
    <row r="794" spans="1:32"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row>
    <row r="795" spans="1:32"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row>
    <row r="796" spans="1:32"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row>
    <row r="797" spans="1:32"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row>
    <row r="798" spans="1:32"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row>
    <row r="799" spans="1:32"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row>
    <row r="800" spans="1:32"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row>
    <row r="801" spans="1:32"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row>
    <row r="802" spans="1:3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row>
    <row r="803" spans="1:32"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row>
    <row r="804" spans="1:32"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row>
    <row r="805" spans="1:32"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row>
    <row r="806" spans="1:32"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row>
    <row r="807" spans="1:32"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row>
    <row r="808" spans="1:32"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row>
    <row r="809" spans="1:32"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row>
    <row r="810" spans="1:32"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row>
    <row r="811" spans="1:32"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row>
    <row r="812" spans="1:3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row>
    <row r="813" spans="1:32"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row>
    <row r="814" spans="1:32"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row>
    <row r="815" spans="1:32"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row>
    <row r="816" spans="1:32"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row>
    <row r="817" spans="1:32"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row>
    <row r="818" spans="1:32"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row>
    <row r="819" spans="1:32"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row>
    <row r="820" spans="1:32"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row>
    <row r="821" spans="1:32"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row>
    <row r="822" spans="1:3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row>
    <row r="823" spans="1:32"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row>
    <row r="824" spans="1:32"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row>
    <row r="825" spans="1:32"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row>
    <row r="826" spans="1:32"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row>
    <row r="827" spans="1:32"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row>
    <row r="828" spans="1:32"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row>
    <row r="829" spans="1:32"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row>
    <row r="830" spans="1:32"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row>
    <row r="831" spans="1:32"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row>
    <row r="832" spans="1: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row>
    <row r="833" spans="1:32"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row>
    <row r="834" spans="1:32"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row>
    <row r="835" spans="1:32"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row>
    <row r="836" spans="1:32"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row>
    <row r="837" spans="1:32"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row>
    <row r="838" spans="1:32"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row>
    <row r="839" spans="1:32"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row>
    <row r="840" spans="1:32"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row>
    <row r="841" spans="1:32"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row>
    <row r="842" spans="1:3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row>
    <row r="843" spans="1:32"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row>
    <row r="844" spans="1:32"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row>
    <row r="845" spans="1:32"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row>
    <row r="846" spans="1:32"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row>
    <row r="847" spans="1:32"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row>
    <row r="848" spans="1:32"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row>
    <row r="849" spans="1:32"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row>
    <row r="850" spans="1:32"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row>
    <row r="851" spans="1:32"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row>
    <row r="852" spans="1:3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row>
    <row r="853" spans="1:32"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row>
    <row r="854" spans="1:32"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row>
    <row r="855" spans="1:32"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row>
    <row r="856" spans="1:32"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row>
    <row r="857" spans="1:32"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row>
    <row r="858" spans="1:32"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row>
    <row r="859" spans="1:32"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row>
    <row r="860" spans="1:32"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row>
    <row r="861" spans="1:32"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row>
    <row r="862" spans="1:3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row>
    <row r="863" spans="1:32"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row>
    <row r="864" spans="1:32"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row>
    <row r="865" spans="1:32"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row>
    <row r="866" spans="1:32"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row>
    <row r="867" spans="1:32"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row>
    <row r="868" spans="1:32"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row>
    <row r="869" spans="1:32"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row>
    <row r="870" spans="1:32"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row>
    <row r="871" spans="1:32"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row>
    <row r="872" spans="1:3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row>
    <row r="873" spans="1:32"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row>
    <row r="874" spans="1:32"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row>
    <row r="875" spans="1:32"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row>
    <row r="876" spans="1:32"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row>
    <row r="877" spans="1:32"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row>
    <row r="878" spans="1:32"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row>
    <row r="879" spans="1:32"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row>
    <row r="880" spans="1:32"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row>
    <row r="881" spans="1:32"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row>
    <row r="882" spans="1:3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row>
    <row r="883" spans="1:32"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row>
    <row r="884" spans="1:32"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row>
    <row r="885" spans="1:32"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row>
    <row r="886" spans="1:32"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row>
    <row r="887" spans="1:32"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row>
    <row r="888" spans="1:32"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row>
    <row r="889" spans="1:32"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row>
    <row r="890" spans="1:32"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row>
    <row r="891" spans="1:32"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row>
    <row r="892" spans="1:3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row>
    <row r="893" spans="1:32"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row>
    <row r="894" spans="1:32"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row>
    <row r="895" spans="1:32"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row>
    <row r="896" spans="1:32"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row>
    <row r="897" spans="1:32"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row>
    <row r="898" spans="1:32"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row>
    <row r="899" spans="1:32"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row>
    <row r="900" spans="1:32"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row>
    <row r="901" spans="1:32"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row>
    <row r="902" spans="1:3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row>
    <row r="903" spans="1:32"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row>
    <row r="904" spans="1:32"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row>
    <row r="905" spans="1:32"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row>
    <row r="906" spans="1:32"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row>
    <row r="907" spans="1:32"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row>
    <row r="908" spans="1:32"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row>
    <row r="909" spans="1:32"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row>
    <row r="910" spans="1:32"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row>
    <row r="911" spans="1:32"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row>
    <row r="912" spans="1:3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row>
    <row r="913" spans="1:32"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row>
    <row r="914" spans="1:32"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row>
    <row r="915" spans="1:32"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row>
    <row r="916" spans="1:32"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row>
    <row r="917" spans="1:32"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row>
    <row r="918" spans="1:32"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row>
    <row r="919" spans="1:32"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row>
    <row r="920" spans="1:32"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row>
    <row r="921" spans="1:32"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row>
    <row r="922" spans="1:3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row>
    <row r="923" spans="1:32"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row>
    <row r="924" spans="1:32"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row>
    <row r="925" spans="1:32"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row>
    <row r="926" spans="1:32"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row>
    <row r="927" spans="1:32"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row>
    <row r="928" spans="1:32"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row>
    <row r="929" spans="1:32"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row>
    <row r="930" spans="1:32"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row>
    <row r="931" spans="1:32"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row>
    <row r="932" spans="1: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row>
    <row r="933" spans="1:32"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row>
    <row r="934" spans="1:32"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row>
    <row r="935" spans="1:32"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row>
    <row r="936" spans="1:32"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row>
    <row r="937" spans="1:32"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row>
    <row r="938" spans="1:32"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row>
    <row r="939" spans="1:32"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row>
    <row r="940" spans="1:32"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row>
    <row r="941" spans="1:32"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row>
    <row r="942" spans="1:3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row>
    <row r="943" spans="1:32"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row>
    <row r="944" spans="1:32"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row>
    <row r="945" spans="1:32"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row>
    <row r="946" spans="1:32"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row>
    <row r="947" spans="1:32"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row>
    <row r="948" spans="1:32"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row>
    <row r="949" spans="1:32"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row>
    <row r="950" spans="1:32"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row>
    <row r="951" spans="1:32"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row>
    <row r="952" spans="1:3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row>
    <row r="953" spans="1:32"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row>
    <row r="954" spans="1:32"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row>
    <row r="955" spans="1:32"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row>
    <row r="956" spans="1:32"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row>
    <row r="957" spans="1:32"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row>
    <row r="958" spans="1:32"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row>
    <row r="959" spans="1:32"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row>
    <row r="960" spans="1:32"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row>
    <row r="961" spans="1:32"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row>
    <row r="962" spans="1:3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row>
    <row r="963" spans="1:32"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row>
    <row r="964" spans="1:32"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row>
    <row r="965" spans="1:32"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row>
    <row r="966" spans="1:32"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row>
    <row r="967" spans="1:32"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row>
    <row r="968" spans="1:32"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row>
    <row r="969" spans="1:32"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row>
    <row r="970" spans="1:32"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row>
    <row r="971" spans="1:32"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row>
    <row r="972" spans="1:3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row>
    <row r="973" spans="1:32"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row>
    <row r="974" spans="1:32"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row>
    <row r="975" spans="1:32"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row>
    <row r="976" spans="1:32"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row>
    <row r="977" spans="1:32"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row>
    <row r="978" spans="1:32"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row>
    <row r="979" spans="1:32"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row>
    <row r="980" spans="1:32"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row>
    <row r="981" spans="1:32"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row>
    <row r="982" spans="1:3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row>
    <row r="983" spans="1:32"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row>
    <row r="984" spans="1:32"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row>
    <row r="985" spans="1:32"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row>
    <row r="986" spans="1:32"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row>
    <row r="987" spans="1:32"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row>
    <row r="988" spans="1:32"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row>
    <row r="989" spans="1:32"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row>
    <row r="990" spans="1:32"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row>
    <row r="991" spans="1:32"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row>
    <row r="992" spans="1:3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row>
    <row r="993" spans="1:32"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row>
    <row r="994" spans="1:32"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row>
    <row r="995" spans="1:32"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row>
    <row r="996" spans="1:32"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row>
    <row r="997" spans="1:32"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row>
    <row r="998" spans="1:32"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row>
    <row r="999" spans="1:32"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row>
    <row r="1000" spans="1:32"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row>
  </sheetData>
  <autoFilter ref="C11:F11" xr:uid="{00000000-0009-0000-0000-00000C000000}"/>
  <mergeCells count="3">
    <mergeCell ref="C3:R3"/>
    <mergeCell ref="C9:R9"/>
    <mergeCell ref="C36:R36"/>
  </mergeCells>
  <dataValidations count="1">
    <dataValidation type="list" allowBlank="1" showErrorMessage="1" sqref="D12:D31" xr:uid="{00000000-0002-0000-0C00-000000000000}">
      <formula1>$D$40:$D$60</formula1>
    </dataValidation>
  </dataValidation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F1000"/>
  <sheetViews>
    <sheetView showGridLines="0" workbookViewId="0">
      <selection activeCell="C3" sqref="C3:R3"/>
    </sheetView>
  </sheetViews>
  <sheetFormatPr defaultColWidth="14.42578125" defaultRowHeight="15" customHeight="1"/>
  <cols>
    <col min="1" max="2" width="1.42578125" customWidth="1"/>
    <col min="3" max="3" width="30.7109375" customWidth="1"/>
    <col min="4" max="5" width="20.7109375" customWidth="1"/>
    <col min="6" max="18" width="11.7109375" customWidth="1"/>
    <col min="19" max="20" width="1.42578125" customWidth="1"/>
    <col min="21" max="27" width="8" hidden="1" customWidth="1"/>
    <col min="28" max="32" width="7" hidden="1" customWidth="1"/>
  </cols>
  <sheetData>
    <row r="1" spans="1:32" ht="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2" ht="7.5" customHeight="1">
      <c r="A2" s="1"/>
      <c r="B2" s="7"/>
      <c r="C2" s="7"/>
      <c r="D2" s="7"/>
      <c r="E2" s="7"/>
      <c r="F2" s="7"/>
      <c r="G2" s="7"/>
      <c r="H2" s="7"/>
      <c r="I2" s="7"/>
      <c r="J2" s="7"/>
      <c r="K2" s="7"/>
      <c r="L2" s="7"/>
      <c r="M2" s="7"/>
      <c r="N2" s="7"/>
      <c r="O2" s="7"/>
      <c r="P2" s="7"/>
      <c r="Q2" s="7"/>
      <c r="R2" s="7"/>
      <c r="S2" s="7"/>
      <c r="T2" s="1"/>
      <c r="U2" s="1"/>
      <c r="V2" s="1"/>
      <c r="W2" s="1"/>
      <c r="X2" s="1"/>
      <c r="Y2" s="1"/>
      <c r="Z2" s="1"/>
      <c r="AA2" s="1"/>
      <c r="AB2" s="1"/>
      <c r="AC2" s="1"/>
      <c r="AD2" s="1"/>
      <c r="AE2" s="1"/>
      <c r="AF2" s="1"/>
    </row>
    <row r="3" spans="1:32" ht="15.75">
      <c r="A3" s="1"/>
      <c r="B3" s="7"/>
      <c r="C3" s="483" t="s">
        <v>215</v>
      </c>
      <c r="D3" s="484"/>
      <c r="E3" s="484"/>
      <c r="F3" s="484"/>
      <c r="G3" s="484"/>
      <c r="H3" s="484"/>
      <c r="I3" s="484"/>
      <c r="J3" s="484"/>
      <c r="K3" s="484"/>
      <c r="L3" s="484"/>
      <c r="M3" s="484"/>
      <c r="N3" s="484"/>
      <c r="O3" s="484"/>
      <c r="P3" s="484"/>
      <c r="Q3" s="484"/>
      <c r="R3" s="484"/>
      <c r="S3" s="7"/>
      <c r="T3" s="1"/>
      <c r="U3" s="1"/>
      <c r="V3" s="1"/>
      <c r="W3" s="1"/>
      <c r="X3" s="1"/>
      <c r="Y3" s="1"/>
      <c r="Z3" s="1"/>
      <c r="AA3" s="1"/>
      <c r="AB3" s="1"/>
      <c r="AC3" s="1"/>
      <c r="AD3" s="1"/>
      <c r="AE3" s="1"/>
      <c r="AF3" s="1"/>
    </row>
    <row r="4" spans="1:32" ht="7.5" customHeight="1">
      <c r="A4" s="1"/>
      <c r="B4" s="7"/>
      <c r="C4" s="7"/>
      <c r="D4" s="7"/>
      <c r="E4" s="7"/>
      <c r="F4" s="7"/>
      <c r="G4" s="7"/>
      <c r="H4" s="7"/>
      <c r="I4" s="7"/>
      <c r="J4" s="7"/>
      <c r="K4" s="7"/>
      <c r="L4" s="7"/>
      <c r="M4" s="7"/>
      <c r="N4" s="7"/>
      <c r="O4" s="7"/>
      <c r="P4" s="7"/>
      <c r="Q4" s="7"/>
      <c r="R4" s="7"/>
      <c r="S4" s="7"/>
      <c r="T4" s="1"/>
      <c r="U4" s="1"/>
      <c r="V4" s="1"/>
      <c r="W4" s="1"/>
      <c r="X4" s="1"/>
      <c r="Y4" s="1"/>
      <c r="Z4" s="1"/>
      <c r="AA4" s="1"/>
      <c r="AB4" s="1"/>
      <c r="AC4" s="1"/>
      <c r="AD4" s="1"/>
      <c r="AE4" s="1"/>
      <c r="AF4" s="1"/>
    </row>
    <row r="5" spans="1:32">
      <c r="A5" s="1"/>
      <c r="B5" s="7"/>
      <c r="C5" s="10" t="s">
        <v>21</v>
      </c>
      <c r="D5" s="125" t="str">
        <f>IF('START - AWARD DETAILS'!D13="","",'START - AWARD DETAILS'!D13)</f>
        <v/>
      </c>
      <c r="E5" s="131"/>
      <c r="F5" s="131"/>
      <c r="G5" s="131"/>
      <c r="H5" s="131"/>
      <c r="I5" s="131"/>
      <c r="J5" s="131"/>
      <c r="K5" s="131"/>
      <c r="L5" s="131"/>
      <c r="M5" s="131"/>
      <c r="N5" s="131"/>
      <c r="O5" s="131"/>
      <c r="P5" s="131"/>
      <c r="Q5" s="131"/>
      <c r="R5" s="132"/>
      <c r="S5" s="7"/>
      <c r="T5" s="1"/>
      <c r="U5" s="1"/>
      <c r="V5" s="1"/>
      <c r="W5" s="1"/>
      <c r="X5" s="1"/>
      <c r="Y5" s="1"/>
      <c r="Z5" s="1"/>
      <c r="AA5" s="1"/>
      <c r="AB5" s="1"/>
      <c r="AC5" s="1"/>
      <c r="AD5" s="1"/>
      <c r="AE5" s="1"/>
      <c r="AF5" s="1"/>
    </row>
    <row r="6" spans="1:32" ht="7.5" customHeight="1">
      <c r="A6" s="1"/>
      <c r="B6" s="7"/>
      <c r="C6" s="7"/>
      <c r="D6" s="7"/>
      <c r="E6" s="7"/>
      <c r="F6" s="7"/>
      <c r="G6" s="7"/>
      <c r="H6" s="7"/>
      <c r="I6" s="7"/>
      <c r="J6" s="7"/>
      <c r="K6" s="7"/>
      <c r="L6" s="7"/>
      <c r="M6" s="7"/>
      <c r="N6" s="7"/>
      <c r="O6" s="7"/>
      <c r="P6" s="7"/>
      <c r="Q6" s="7"/>
      <c r="R6" s="7"/>
      <c r="S6" s="7"/>
      <c r="T6" s="1"/>
      <c r="U6" s="1"/>
      <c r="V6" s="1"/>
      <c r="W6" s="1"/>
      <c r="X6" s="1"/>
      <c r="Y6" s="1"/>
      <c r="Z6" s="1"/>
      <c r="AA6" s="1"/>
      <c r="AB6" s="1"/>
      <c r="AC6" s="1"/>
      <c r="AD6" s="1"/>
      <c r="AE6" s="1"/>
      <c r="AF6" s="1"/>
    </row>
    <row r="7" spans="1:32">
      <c r="A7" s="1"/>
      <c r="B7" s="7"/>
      <c r="C7" s="211" t="s">
        <v>22</v>
      </c>
      <c r="D7" s="129" t="str">
        <f>IF('START - AWARD DETAILS'!D14="","",'START - AWARD DETAILS'!D14)</f>
        <v/>
      </c>
      <c r="E7" s="131"/>
      <c r="F7" s="131"/>
      <c r="G7" s="131"/>
      <c r="H7" s="131"/>
      <c r="I7" s="131"/>
      <c r="J7" s="131"/>
      <c r="K7" s="131"/>
      <c r="L7" s="131"/>
      <c r="M7" s="131"/>
      <c r="N7" s="131"/>
      <c r="O7" s="131"/>
      <c r="P7" s="131"/>
      <c r="Q7" s="131"/>
      <c r="R7" s="132"/>
      <c r="S7" s="7"/>
      <c r="T7" s="1"/>
      <c r="U7" s="1"/>
      <c r="V7" s="1"/>
      <c r="W7" s="1"/>
      <c r="X7" s="1"/>
      <c r="Y7" s="1"/>
      <c r="Z7" s="1"/>
      <c r="AA7" s="1"/>
      <c r="AB7" s="1"/>
      <c r="AC7" s="1"/>
      <c r="AD7" s="1"/>
      <c r="AE7" s="1"/>
      <c r="AF7" s="1"/>
    </row>
    <row r="8" spans="1:32" ht="7.5" customHeight="1">
      <c r="A8" s="1"/>
      <c r="B8" s="7"/>
      <c r="C8" s="7"/>
      <c r="D8" s="7"/>
      <c r="E8" s="7"/>
      <c r="F8" s="7"/>
      <c r="G8" s="7"/>
      <c r="H8" s="7"/>
      <c r="I8" s="7"/>
      <c r="J8" s="7"/>
      <c r="K8" s="7"/>
      <c r="L8" s="7"/>
      <c r="M8" s="7"/>
      <c r="N8" s="7"/>
      <c r="O8" s="7"/>
      <c r="P8" s="7"/>
      <c r="Q8" s="7"/>
      <c r="R8" s="7"/>
      <c r="S8" s="7"/>
      <c r="T8" s="1"/>
      <c r="U8" s="1"/>
      <c r="V8" s="1"/>
      <c r="W8" s="1"/>
      <c r="X8" s="1"/>
      <c r="Y8" s="1"/>
      <c r="Z8" s="1"/>
      <c r="AA8" s="1"/>
      <c r="AB8" s="1"/>
      <c r="AC8" s="1"/>
      <c r="AD8" s="1"/>
      <c r="AE8" s="1"/>
      <c r="AF8" s="1"/>
    </row>
    <row r="9" spans="1:32" ht="130.5" customHeight="1">
      <c r="A9" s="1"/>
      <c r="B9" s="7"/>
      <c r="C9" s="473" t="s">
        <v>216</v>
      </c>
      <c r="D9" s="458"/>
      <c r="E9" s="458"/>
      <c r="F9" s="458"/>
      <c r="G9" s="458"/>
      <c r="H9" s="458"/>
      <c r="I9" s="458"/>
      <c r="J9" s="458"/>
      <c r="K9" s="458"/>
      <c r="L9" s="458"/>
      <c r="M9" s="458"/>
      <c r="N9" s="458"/>
      <c r="O9" s="458"/>
      <c r="P9" s="458"/>
      <c r="Q9" s="458"/>
      <c r="R9" s="460"/>
      <c r="S9" s="7"/>
      <c r="T9" s="1"/>
      <c r="U9" s="1"/>
      <c r="V9" s="1"/>
      <c r="W9" s="1"/>
      <c r="X9" s="1"/>
      <c r="Y9" s="1"/>
      <c r="Z9" s="1"/>
      <c r="AA9" s="1"/>
      <c r="AB9" s="1"/>
      <c r="AC9" s="1"/>
      <c r="AD9" s="1"/>
      <c r="AE9" s="1"/>
      <c r="AF9" s="1"/>
    </row>
    <row r="10" spans="1:32" ht="7.5" customHeight="1">
      <c r="A10" s="1"/>
      <c r="B10" s="7"/>
      <c r="C10" s="7"/>
      <c r="D10" s="7"/>
      <c r="E10" s="7"/>
      <c r="F10" s="7"/>
      <c r="G10" s="7"/>
      <c r="H10" s="7"/>
      <c r="I10" s="7"/>
      <c r="J10" s="7"/>
      <c r="K10" s="7"/>
      <c r="L10" s="7"/>
      <c r="M10" s="7"/>
      <c r="N10" s="7"/>
      <c r="O10" s="7"/>
      <c r="P10" s="7"/>
      <c r="Q10" s="7"/>
      <c r="R10" s="7"/>
      <c r="S10" s="7"/>
      <c r="T10" s="1"/>
      <c r="U10" s="1"/>
      <c r="V10" s="1"/>
      <c r="W10" s="1"/>
      <c r="X10" s="1"/>
      <c r="Y10" s="1"/>
      <c r="Z10" s="1"/>
      <c r="AA10" s="1"/>
      <c r="AB10" s="1"/>
      <c r="AC10" s="1"/>
      <c r="AD10" s="1"/>
      <c r="AE10" s="1"/>
      <c r="AF10" s="1"/>
    </row>
    <row r="11" spans="1:32" ht="36">
      <c r="A11" s="1"/>
      <c r="B11" s="7"/>
      <c r="C11" s="120" t="s">
        <v>189</v>
      </c>
      <c r="D11" s="154" t="s">
        <v>69</v>
      </c>
      <c r="E11" s="257" t="s">
        <v>112</v>
      </c>
      <c r="F11" s="154" t="s">
        <v>118</v>
      </c>
      <c r="G11" s="154" t="s">
        <v>200</v>
      </c>
      <c r="H11" s="162" t="s">
        <v>158</v>
      </c>
      <c r="I11" s="154" t="s">
        <v>201</v>
      </c>
      <c r="J11" s="162" t="s">
        <v>202</v>
      </c>
      <c r="K11" s="154" t="s">
        <v>27</v>
      </c>
      <c r="L11" s="162" t="s">
        <v>203</v>
      </c>
      <c r="M11" s="154" t="s">
        <v>28</v>
      </c>
      <c r="N11" s="162" t="s">
        <v>204</v>
      </c>
      <c r="O11" s="154" t="s">
        <v>29</v>
      </c>
      <c r="P11" s="166" t="s">
        <v>205</v>
      </c>
      <c r="Q11" s="240" t="s">
        <v>206</v>
      </c>
      <c r="R11" s="241" t="s">
        <v>191</v>
      </c>
      <c r="S11" s="7"/>
      <c r="T11" s="1"/>
      <c r="U11" s="1"/>
      <c r="V11" s="1"/>
      <c r="W11" s="1"/>
      <c r="X11" s="1"/>
      <c r="Y11" s="1"/>
      <c r="Z11" s="1"/>
      <c r="AA11" s="1"/>
      <c r="AB11" s="1"/>
      <c r="AC11" s="1"/>
      <c r="AD11" s="1"/>
      <c r="AE11" s="1"/>
      <c r="AF11" s="1"/>
    </row>
    <row r="12" spans="1:32">
      <c r="A12" s="1"/>
      <c r="B12" s="7"/>
      <c r="C12" s="258" t="s">
        <v>192</v>
      </c>
      <c r="D12" s="259" t="s">
        <v>105</v>
      </c>
      <c r="E12" s="260" t="str">
        <f>IFERROR(VLOOKUP($D12,'START - AWARD DETAILS'!$C$21:$D$40,2,0),"")</f>
        <v/>
      </c>
      <c r="F12" s="216">
        <f t="shared" ref="F12:F31" si="0">IF(E12="HEI (UK)",0.8,1)</f>
        <v>1</v>
      </c>
      <c r="G12" s="142"/>
      <c r="H12" s="217">
        <f t="shared" ref="H12:H31" si="1">G12*F12</f>
        <v>0</v>
      </c>
      <c r="I12" s="142"/>
      <c r="J12" s="217">
        <f t="shared" ref="J12:J31" si="2">I12*F12</f>
        <v>0</v>
      </c>
      <c r="K12" s="142"/>
      <c r="L12" s="217">
        <f t="shared" ref="L12:L31" si="3">K12*F12</f>
        <v>0</v>
      </c>
      <c r="M12" s="142"/>
      <c r="N12" s="217">
        <f t="shared" ref="N12:N31" si="4">M12*F12</f>
        <v>0</v>
      </c>
      <c r="O12" s="142"/>
      <c r="P12" s="218">
        <f t="shared" ref="P12:P31" si="5">O12*F12</f>
        <v>0</v>
      </c>
      <c r="Q12" s="177">
        <f t="shared" ref="Q12:R12" si="6">G12+I12+K12+M12+O12</f>
        <v>0</v>
      </c>
      <c r="R12" s="221">
        <f t="shared" si="6"/>
        <v>0</v>
      </c>
      <c r="S12" s="7"/>
      <c r="T12" s="1"/>
      <c r="U12" s="1"/>
      <c r="V12" s="1"/>
      <c r="W12" s="1"/>
      <c r="X12" s="1"/>
      <c r="Y12" s="1"/>
      <c r="Z12" s="1"/>
      <c r="AA12" s="1"/>
      <c r="AB12" s="1"/>
      <c r="AC12" s="1"/>
      <c r="AD12" s="1"/>
      <c r="AE12" s="1"/>
      <c r="AF12" s="1"/>
    </row>
    <row r="13" spans="1:32">
      <c r="A13" s="1"/>
      <c r="B13" s="7"/>
      <c r="C13" s="258" t="s">
        <v>192</v>
      </c>
      <c r="D13" s="259" t="s">
        <v>105</v>
      </c>
      <c r="E13" s="260" t="str">
        <f>IFERROR(VLOOKUP($D13,'START - AWARD DETAILS'!$C$21:$D$40,2,0),"")</f>
        <v/>
      </c>
      <c r="F13" s="242">
        <f t="shared" si="0"/>
        <v>1</v>
      </c>
      <c r="G13" s="222"/>
      <c r="H13" s="243">
        <f t="shared" si="1"/>
        <v>0</v>
      </c>
      <c r="I13" s="222"/>
      <c r="J13" s="243">
        <f t="shared" si="2"/>
        <v>0</v>
      </c>
      <c r="K13" s="222"/>
      <c r="L13" s="243">
        <f t="shared" si="3"/>
        <v>0</v>
      </c>
      <c r="M13" s="222"/>
      <c r="N13" s="243">
        <f t="shared" si="4"/>
        <v>0</v>
      </c>
      <c r="O13" s="222"/>
      <c r="P13" s="244">
        <f t="shared" si="5"/>
        <v>0</v>
      </c>
      <c r="Q13" s="177">
        <f t="shared" ref="Q13:R13" si="7">G13+I13+K13+M13+O13</f>
        <v>0</v>
      </c>
      <c r="R13" s="221">
        <f t="shared" si="7"/>
        <v>0</v>
      </c>
      <c r="S13" s="7"/>
      <c r="T13" s="1"/>
      <c r="U13" s="1"/>
      <c r="V13" s="1"/>
      <c r="W13" s="1"/>
      <c r="X13" s="1"/>
      <c r="Y13" s="1"/>
      <c r="Z13" s="1"/>
      <c r="AA13" s="1"/>
      <c r="AB13" s="1"/>
      <c r="AC13" s="1"/>
      <c r="AD13" s="1"/>
      <c r="AE13" s="1"/>
      <c r="AF13" s="1"/>
    </row>
    <row r="14" spans="1:32">
      <c r="A14" s="1"/>
      <c r="B14" s="7"/>
      <c r="C14" s="258" t="s">
        <v>192</v>
      </c>
      <c r="D14" s="259" t="s">
        <v>105</v>
      </c>
      <c r="E14" s="260" t="str">
        <f>IFERROR(VLOOKUP($D14,'START - AWARD DETAILS'!$C$21:$D$40,2,0),"")</f>
        <v/>
      </c>
      <c r="F14" s="242">
        <f t="shared" si="0"/>
        <v>1</v>
      </c>
      <c r="G14" s="222"/>
      <c r="H14" s="243">
        <f t="shared" si="1"/>
        <v>0</v>
      </c>
      <c r="I14" s="222"/>
      <c r="J14" s="243">
        <f t="shared" si="2"/>
        <v>0</v>
      </c>
      <c r="K14" s="222"/>
      <c r="L14" s="243">
        <f t="shared" si="3"/>
        <v>0</v>
      </c>
      <c r="M14" s="222"/>
      <c r="N14" s="243">
        <f t="shared" si="4"/>
        <v>0</v>
      </c>
      <c r="O14" s="222"/>
      <c r="P14" s="244">
        <f t="shared" si="5"/>
        <v>0</v>
      </c>
      <c r="Q14" s="177">
        <f t="shared" ref="Q14:R14" si="8">G14+I14+K14+M14+O14</f>
        <v>0</v>
      </c>
      <c r="R14" s="221">
        <f t="shared" si="8"/>
        <v>0</v>
      </c>
      <c r="S14" s="7"/>
      <c r="T14" s="1"/>
      <c r="U14" s="1"/>
      <c r="V14" s="1"/>
      <c r="W14" s="1"/>
      <c r="X14" s="1"/>
      <c r="Y14" s="1"/>
      <c r="Z14" s="1"/>
      <c r="AA14" s="1"/>
      <c r="AB14" s="1"/>
      <c r="AC14" s="1"/>
      <c r="AD14" s="1"/>
      <c r="AE14" s="1"/>
      <c r="AF14" s="1"/>
    </row>
    <row r="15" spans="1:32">
      <c r="A15" s="1"/>
      <c r="B15" s="7"/>
      <c r="C15" s="258" t="s">
        <v>192</v>
      </c>
      <c r="D15" s="259" t="s">
        <v>105</v>
      </c>
      <c r="E15" s="260" t="str">
        <f>IFERROR(VLOOKUP($D15,'START - AWARD DETAILS'!$C$21:$D$40,2,0),"")</f>
        <v/>
      </c>
      <c r="F15" s="242">
        <f t="shared" si="0"/>
        <v>1</v>
      </c>
      <c r="G15" s="222"/>
      <c r="H15" s="243">
        <f t="shared" si="1"/>
        <v>0</v>
      </c>
      <c r="I15" s="222"/>
      <c r="J15" s="243">
        <f t="shared" si="2"/>
        <v>0</v>
      </c>
      <c r="K15" s="222"/>
      <c r="L15" s="243">
        <f t="shared" si="3"/>
        <v>0</v>
      </c>
      <c r="M15" s="222"/>
      <c r="N15" s="243">
        <f t="shared" si="4"/>
        <v>0</v>
      </c>
      <c r="O15" s="222"/>
      <c r="P15" s="244">
        <f t="shared" si="5"/>
        <v>0</v>
      </c>
      <c r="Q15" s="177">
        <f t="shared" ref="Q15:R15" si="9">G15+I15+K15+M15+O15</f>
        <v>0</v>
      </c>
      <c r="R15" s="221">
        <f t="shared" si="9"/>
        <v>0</v>
      </c>
      <c r="S15" s="7"/>
      <c r="T15" s="1"/>
      <c r="U15" s="1"/>
      <c r="V15" s="1"/>
      <c r="W15" s="1"/>
      <c r="X15" s="1"/>
      <c r="Y15" s="1"/>
      <c r="Z15" s="1"/>
      <c r="AA15" s="1"/>
      <c r="AB15" s="1"/>
      <c r="AC15" s="1"/>
      <c r="AD15" s="1"/>
      <c r="AE15" s="1"/>
      <c r="AF15" s="1"/>
    </row>
    <row r="16" spans="1:32">
      <c r="A16" s="1"/>
      <c r="B16" s="7"/>
      <c r="C16" s="258" t="s">
        <v>192</v>
      </c>
      <c r="D16" s="259" t="s">
        <v>105</v>
      </c>
      <c r="E16" s="260" t="str">
        <f>IFERROR(VLOOKUP($D16,'START - AWARD DETAILS'!$C$21:$D$40,2,0),"")</f>
        <v/>
      </c>
      <c r="F16" s="242">
        <f t="shared" si="0"/>
        <v>1</v>
      </c>
      <c r="G16" s="222"/>
      <c r="H16" s="243">
        <f t="shared" si="1"/>
        <v>0</v>
      </c>
      <c r="I16" s="222"/>
      <c r="J16" s="243">
        <f t="shared" si="2"/>
        <v>0</v>
      </c>
      <c r="K16" s="222"/>
      <c r="L16" s="243">
        <f t="shared" si="3"/>
        <v>0</v>
      </c>
      <c r="M16" s="222"/>
      <c r="N16" s="243">
        <f t="shared" si="4"/>
        <v>0</v>
      </c>
      <c r="O16" s="222"/>
      <c r="P16" s="244">
        <f t="shared" si="5"/>
        <v>0</v>
      </c>
      <c r="Q16" s="177">
        <f t="shared" ref="Q16:R16" si="10">G16+I16+K16+M16+O16</f>
        <v>0</v>
      </c>
      <c r="R16" s="221">
        <f t="shared" si="10"/>
        <v>0</v>
      </c>
      <c r="S16" s="7"/>
      <c r="T16" s="1"/>
      <c r="U16" s="1"/>
      <c r="V16" s="1"/>
      <c r="W16" s="1"/>
      <c r="X16" s="1"/>
      <c r="Y16" s="1"/>
      <c r="Z16" s="1"/>
      <c r="AA16" s="1"/>
      <c r="AB16" s="1"/>
      <c r="AC16" s="1"/>
      <c r="AD16" s="1"/>
      <c r="AE16" s="1"/>
      <c r="AF16" s="1"/>
    </row>
    <row r="17" spans="1:32">
      <c r="A17" s="1"/>
      <c r="B17" s="7"/>
      <c r="C17" s="258" t="s">
        <v>192</v>
      </c>
      <c r="D17" s="259" t="s">
        <v>105</v>
      </c>
      <c r="E17" s="260" t="str">
        <f>IFERROR(VLOOKUP($D17,'START - AWARD DETAILS'!$C$21:$D$40,2,0),"")</f>
        <v/>
      </c>
      <c r="F17" s="242">
        <f t="shared" si="0"/>
        <v>1</v>
      </c>
      <c r="G17" s="222"/>
      <c r="H17" s="243">
        <f t="shared" si="1"/>
        <v>0</v>
      </c>
      <c r="I17" s="222"/>
      <c r="J17" s="243">
        <f t="shared" si="2"/>
        <v>0</v>
      </c>
      <c r="K17" s="222"/>
      <c r="L17" s="243">
        <f t="shared" si="3"/>
        <v>0</v>
      </c>
      <c r="M17" s="222"/>
      <c r="N17" s="243">
        <f t="shared" si="4"/>
        <v>0</v>
      </c>
      <c r="O17" s="222"/>
      <c r="P17" s="244">
        <f t="shared" si="5"/>
        <v>0</v>
      </c>
      <c r="Q17" s="177">
        <f t="shared" ref="Q17:R17" si="11">G17+I17+K17+M17+O17</f>
        <v>0</v>
      </c>
      <c r="R17" s="221">
        <f t="shared" si="11"/>
        <v>0</v>
      </c>
      <c r="S17" s="7"/>
      <c r="T17" s="1"/>
      <c r="U17" s="1"/>
      <c r="V17" s="1"/>
      <c r="W17" s="1"/>
      <c r="X17" s="1"/>
      <c r="Y17" s="1"/>
      <c r="Z17" s="1"/>
      <c r="AA17" s="1"/>
      <c r="AB17" s="1"/>
      <c r="AC17" s="1"/>
      <c r="AD17" s="1"/>
      <c r="AE17" s="1"/>
      <c r="AF17" s="1"/>
    </row>
    <row r="18" spans="1:32">
      <c r="A18" s="1"/>
      <c r="B18" s="7"/>
      <c r="C18" s="258" t="s">
        <v>192</v>
      </c>
      <c r="D18" s="259" t="s">
        <v>105</v>
      </c>
      <c r="E18" s="260" t="str">
        <f>IFERROR(VLOOKUP($D18,'START - AWARD DETAILS'!$C$21:$D$40,2,0),"")</f>
        <v/>
      </c>
      <c r="F18" s="242">
        <f t="shared" si="0"/>
        <v>1</v>
      </c>
      <c r="G18" s="222"/>
      <c r="H18" s="243">
        <f t="shared" si="1"/>
        <v>0</v>
      </c>
      <c r="I18" s="222"/>
      <c r="J18" s="243">
        <f t="shared" si="2"/>
        <v>0</v>
      </c>
      <c r="K18" s="222"/>
      <c r="L18" s="243">
        <f t="shared" si="3"/>
        <v>0</v>
      </c>
      <c r="M18" s="222"/>
      <c r="N18" s="243">
        <f t="shared" si="4"/>
        <v>0</v>
      </c>
      <c r="O18" s="222"/>
      <c r="P18" s="244">
        <f t="shared" si="5"/>
        <v>0</v>
      </c>
      <c r="Q18" s="177">
        <f t="shared" ref="Q18:R18" si="12">G18+I18+K18+M18+O18</f>
        <v>0</v>
      </c>
      <c r="R18" s="221">
        <f t="shared" si="12"/>
        <v>0</v>
      </c>
      <c r="S18" s="7"/>
      <c r="T18" s="1"/>
      <c r="U18" s="1"/>
      <c r="V18" s="1"/>
      <c r="W18" s="1"/>
      <c r="X18" s="1"/>
      <c r="Y18" s="1"/>
      <c r="Z18" s="1"/>
      <c r="AA18" s="1"/>
      <c r="AB18" s="1"/>
      <c r="AC18" s="1"/>
      <c r="AD18" s="1"/>
      <c r="AE18" s="1"/>
      <c r="AF18" s="1"/>
    </row>
    <row r="19" spans="1:32">
      <c r="A19" s="1"/>
      <c r="B19" s="7"/>
      <c r="C19" s="258" t="s">
        <v>192</v>
      </c>
      <c r="D19" s="259" t="s">
        <v>105</v>
      </c>
      <c r="E19" s="260" t="str">
        <f>IFERROR(VLOOKUP($D19,'START - AWARD DETAILS'!$C$21:$D$40,2,0),"")</f>
        <v/>
      </c>
      <c r="F19" s="242">
        <f t="shared" si="0"/>
        <v>1</v>
      </c>
      <c r="G19" s="222"/>
      <c r="H19" s="243">
        <f t="shared" si="1"/>
        <v>0</v>
      </c>
      <c r="I19" s="222"/>
      <c r="J19" s="243">
        <f t="shared" si="2"/>
        <v>0</v>
      </c>
      <c r="K19" s="222"/>
      <c r="L19" s="243">
        <f t="shared" si="3"/>
        <v>0</v>
      </c>
      <c r="M19" s="222"/>
      <c r="N19" s="243">
        <f t="shared" si="4"/>
        <v>0</v>
      </c>
      <c r="O19" s="222"/>
      <c r="P19" s="244">
        <f t="shared" si="5"/>
        <v>0</v>
      </c>
      <c r="Q19" s="177">
        <f t="shared" ref="Q19:R19" si="13">G19+I19+K19+M19+O19</f>
        <v>0</v>
      </c>
      <c r="R19" s="221">
        <f t="shared" si="13"/>
        <v>0</v>
      </c>
      <c r="S19" s="7"/>
      <c r="T19" s="1"/>
      <c r="U19" s="1"/>
      <c r="V19" s="1"/>
      <c r="W19" s="1"/>
      <c r="X19" s="1"/>
      <c r="Y19" s="1"/>
      <c r="Z19" s="1"/>
      <c r="AA19" s="1"/>
      <c r="AB19" s="1"/>
      <c r="AC19" s="1"/>
      <c r="AD19" s="1"/>
      <c r="AE19" s="1"/>
      <c r="AF19" s="1"/>
    </row>
    <row r="20" spans="1:32">
      <c r="A20" s="1"/>
      <c r="B20" s="7"/>
      <c r="C20" s="258" t="s">
        <v>192</v>
      </c>
      <c r="D20" s="259" t="s">
        <v>105</v>
      </c>
      <c r="E20" s="260" t="str">
        <f>IFERROR(VLOOKUP($D20,'START - AWARD DETAILS'!$C$21:$D$40,2,0),"")</f>
        <v/>
      </c>
      <c r="F20" s="242">
        <f t="shared" si="0"/>
        <v>1</v>
      </c>
      <c r="G20" s="222"/>
      <c r="H20" s="243">
        <f t="shared" si="1"/>
        <v>0</v>
      </c>
      <c r="I20" s="222"/>
      <c r="J20" s="243">
        <f t="shared" si="2"/>
        <v>0</v>
      </c>
      <c r="K20" s="222"/>
      <c r="L20" s="243">
        <f t="shared" si="3"/>
        <v>0</v>
      </c>
      <c r="M20" s="222"/>
      <c r="N20" s="243">
        <f t="shared" si="4"/>
        <v>0</v>
      </c>
      <c r="O20" s="222"/>
      <c r="P20" s="244">
        <f t="shared" si="5"/>
        <v>0</v>
      </c>
      <c r="Q20" s="177">
        <f t="shared" ref="Q20:R20" si="14">G20+I20+K20+M20+O20</f>
        <v>0</v>
      </c>
      <c r="R20" s="221">
        <f t="shared" si="14"/>
        <v>0</v>
      </c>
      <c r="S20" s="7"/>
      <c r="T20" s="1"/>
      <c r="U20" s="1"/>
      <c r="V20" s="1"/>
      <c r="W20" s="1"/>
      <c r="X20" s="1"/>
      <c r="Y20" s="1"/>
      <c r="Z20" s="1"/>
      <c r="AA20" s="1"/>
      <c r="AB20" s="1"/>
      <c r="AC20" s="1"/>
      <c r="AD20" s="1"/>
      <c r="AE20" s="1"/>
      <c r="AF20" s="1"/>
    </row>
    <row r="21" spans="1:32" ht="15.75" customHeight="1">
      <c r="A21" s="1"/>
      <c r="B21" s="7"/>
      <c r="C21" s="258" t="s">
        <v>192</v>
      </c>
      <c r="D21" s="259" t="s">
        <v>105</v>
      </c>
      <c r="E21" s="260" t="str">
        <f>IFERROR(VLOOKUP($D21,'START - AWARD DETAILS'!$C$21:$D$40,2,0),"")</f>
        <v/>
      </c>
      <c r="F21" s="242">
        <f t="shared" si="0"/>
        <v>1</v>
      </c>
      <c r="G21" s="222"/>
      <c r="H21" s="243">
        <f t="shared" si="1"/>
        <v>0</v>
      </c>
      <c r="I21" s="222"/>
      <c r="J21" s="243">
        <f t="shared" si="2"/>
        <v>0</v>
      </c>
      <c r="K21" s="222"/>
      <c r="L21" s="243">
        <f t="shared" si="3"/>
        <v>0</v>
      </c>
      <c r="M21" s="222"/>
      <c r="N21" s="243">
        <f t="shared" si="4"/>
        <v>0</v>
      </c>
      <c r="O21" s="222"/>
      <c r="P21" s="244">
        <f t="shared" si="5"/>
        <v>0</v>
      </c>
      <c r="Q21" s="177">
        <f t="shared" ref="Q21:R21" si="15">G21+I21+K21+M21+O21</f>
        <v>0</v>
      </c>
      <c r="R21" s="221">
        <f t="shared" si="15"/>
        <v>0</v>
      </c>
      <c r="S21" s="7"/>
      <c r="T21" s="1"/>
      <c r="U21" s="1"/>
      <c r="V21" s="1"/>
      <c r="W21" s="1"/>
      <c r="X21" s="1"/>
      <c r="Y21" s="1"/>
      <c r="Z21" s="1"/>
      <c r="AA21" s="1"/>
      <c r="AB21" s="1"/>
      <c r="AC21" s="1"/>
      <c r="AD21" s="1"/>
      <c r="AE21" s="1"/>
      <c r="AF21" s="1"/>
    </row>
    <row r="22" spans="1:32" ht="15.75" customHeight="1">
      <c r="A22" s="1"/>
      <c r="B22" s="7"/>
      <c r="C22" s="258" t="s">
        <v>192</v>
      </c>
      <c r="D22" s="259" t="s">
        <v>105</v>
      </c>
      <c r="E22" s="260" t="str">
        <f>IFERROR(VLOOKUP($D22,'START - AWARD DETAILS'!$C$21:$D$40,2,0),"")</f>
        <v/>
      </c>
      <c r="F22" s="242">
        <f t="shared" si="0"/>
        <v>1</v>
      </c>
      <c r="G22" s="222"/>
      <c r="H22" s="243">
        <f t="shared" si="1"/>
        <v>0</v>
      </c>
      <c r="I22" s="222"/>
      <c r="J22" s="243">
        <f t="shared" si="2"/>
        <v>0</v>
      </c>
      <c r="K22" s="222"/>
      <c r="L22" s="243">
        <f t="shared" si="3"/>
        <v>0</v>
      </c>
      <c r="M22" s="222"/>
      <c r="N22" s="243">
        <f t="shared" si="4"/>
        <v>0</v>
      </c>
      <c r="O22" s="222"/>
      <c r="P22" s="244">
        <f t="shared" si="5"/>
        <v>0</v>
      </c>
      <c r="Q22" s="177">
        <f t="shared" ref="Q22:R22" si="16">G22+I22+K22+M22+O22</f>
        <v>0</v>
      </c>
      <c r="R22" s="221">
        <f t="shared" si="16"/>
        <v>0</v>
      </c>
      <c r="S22" s="7"/>
      <c r="T22" s="1"/>
      <c r="U22" s="1"/>
      <c r="V22" s="1"/>
      <c r="W22" s="1"/>
      <c r="X22" s="1"/>
      <c r="Y22" s="1"/>
      <c r="Z22" s="1"/>
      <c r="AA22" s="1"/>
      <c r="AB22" s="1"/>
      <c r="AC22" s="1"/>
      <c r="AD22" s="1"/>
      <c r="AE22" s="1"/>
      <c r="AF22" s="1"/>
    </row>
    <row r="23" spans="1:32" ht="15.75" customHeight="1">
      <c r="A23" s="1"/>
      <c r="B23" s="7"/>
      <c r="C23" s="258" t="s">
        <v>192</v>
      </c>
      <c r="D23" s="259" t="s">
        <v>105</v>
      </c>
      <c r="E23" s="260" t="str">
        <f>IFERROR(VLOOKUP($D23,'START - AWARD DETAILS'!$C$21:$D$40,2,0),"")</f>
        <v/>
      </c>
      <c r="F23" s="242">
        <f t="shared" si="0"/>
        <v>1</v>
      </c>
      <c r="G23" s="222"/>
      <c r="H23" s="243">
        <f t="shared" si="1"/>
        <v>0</v>
      </c>
      <c r="I23" s="222"/>
      <c r="J23" s="243">
        <f t="shared" si="2"/>
        <v>0</v>
      </c>
      <c r="K23" s="222"/>
      <c r="L23" s="243">
        <f t="shared" si="3"/>
        <v>0</v>
      </c>
      <c r="M23" s="222"/>
      <c r="N23" s="243">
        <f t="shared" si="4"/>
        <v>0</v>
      </c>
      <c r="O23" s="222"/>
      <c r="P23" s="244">
        <f t="shared" si="5"/>
        <v>0</v>
      </c>
      <c r="Q23" s="177">
        <f t="shared" ref="Q23:R23" si="17">G23+I23+K23+M23+O23</f>
        <v>0</v>
      </c>
      <c r="R23" s="221">
        <f t="shared" si="17"/>
        <v>0</v>
      </c>
      <c r="S23" s="7"/>
      <c r="T23" s="1"/>
      <c r="U23" s="1"/>
      <c r="V23" s="1"/>
      <c r="W23" s="1"/>
      <c r="X23" s="1"/>
      <c r="Y23" s="1"/>
      <c r="Z23" s="1"/>
      <c r="AA23" s="1"/>
      <c r="AB23" s="1"/>
      <c r="AC23" s="1"/>
      <c r="AD23" s="1"/>
      <c r="AE23" s="1"/>
      <c r="AF23" s="1"/>
    </row>
    <row r="24" spans="1:32" ht="15.75" customHeight="1">
      <c r="A24" s="1"/>
      <c r="B24" s="7"/>
      <c r="C24" s="258" t="s">
        <v>192</v>
      </c>
      <c r="D24" s="259" t="s">
        <v>105</v>
      </c>
      <c r="E24" s="260" t="str">
        <f>IFERROR(VLOOKUP($D24,'START - AWARD DETAILS'!$C$21:$D$40,2,0),"")</f>
        <v/>
      </c>
      <c r="F24" s="242">
        <f t="shared" si="0"/>
        <v>1</v>
      </c>
      <c r="G24" s="222"/>
      <c r="H24" s="243">
        <f t="shared" si="1"/>
        <v>0</v>
      </c>
      <c r="I24" s="222"/>
      <c r="J24" s="243">
        <f t="shared" si="2"/>
        <v>0</v>
      </c>
      <c r="K24" s="222"/>
      <c r="L24" s="243">
        <f t="shared" si="3"/>
        <v>0</v>
      </c>
      <c r="M24" s="222"/>
      <c r="N24" s="243">
        <f t="shared" si="4"/>
        <v>0</v>
      </c>
      <c r="O24" s="222"/>
      <c r="P24" s="244">
        <f t="shared" si="5"/>
        <v>0</v>
      </c>
      <c r="Q24" s="177">
        <f t="shared" ref="Q24:R24" si="18">G24+I24+K24+M24+O24</f>
        <v>0</v>
      </c>
      <c r="R24" s="221">
        <f t="shared" si="18"/>
        <v>0</v>
      </c>
      <c r="S24" s="7"/>
      <c r="T24" s="1"/>
      <c r="U24" s="1"/>
      <c r="V24" s="1"/>
      <c r="W24" s="1"/>
      <c r="X24" s="1"/>
      <c r="Y24" s="1"/>
      <c r="Z24" s="1"/>
      <c r="AA24" s="1"/>
      <c r="AB24" s="1"/>
      <c r="AC24" s="1"/>
      <c r="AD24" s="1"/>
      <c r="AE24" s="1"/>
      <c r="AF24" s="1"/>
    </row>
    <row r="25" spans="1:32" ht="15.75" customHeight="1">
      <c r="A25" s="1"/>
      <c r="B25" s="7"/>
      <c r="C25" s="258" t="s">
        <v>192</v>
      </c>
      <c r="D25" s="259" t="s">
        <v>105</v>
      </c>
      <c r="E25" s="260" t="str">
        <f>IFERROR(VLOOKUP($D25,'START - AWARD DETAILS'!$C$21:$D$40,2,0),"")</f>
        <v/>
      </c>
      <c r="F25" s="242">
        <f t="shared" si="0"/>
        <v>1</v>
      </c>
      <c r="G25" s="222"/>
      <c r="H25" s="243">
        <f t="shared" si="1"/>
        <v>0</v>
      </c>
      <c r="I25" s="222"/>
      <c r="J25" s="243">
        <f t="shared" si="2"/>
        <v>0</v>
      </c>
      <c r="K25" s="222"/>
      <c r="L25" s="243">
        <f t="shared" si="3"/>
        <v>0</v>
      </c>
      <c r="M25" s="222"/>
      <c r="N25" s="243">
        <f t="shared" si="4"/>
        <v>0</v>
      </c>
      <c r="O25" s="222"/>
      <c r="P25" s="244">
        <f t="shared" si="5"/>
        <v>0</v>
      </c>
      <c r="Q25" s="177">
        <f t="shared" ref="Q25:R25" si="19">G25+I25+K25+M25+O25</f>
        <v>0</v>
      </c>
      <c r="R25" s="221">
        <f t="shared" si="19"/>
        <v>0</v>
      </c>
      <c r="S25" s="7"/>
      <c r="T25" s="1"/>
      <c r="U25" s="1"/>
      <c r="V25" s="1"/>
      <c r="W25" s="1"/>
      <c r="X25" s="1"/>
      <c r="Y25" s="1"/>
      <c r="Z25" s="1"/>
      <c r="AA25" s="1"/>
      <c r="AB25" s="1"/>
      <c r="AC25" s="1"/>
      <c r="AD25" s="1"/>
      <c r="AE25" s="1"/>
      <c r="AF25" s="1"/>
    </row>
    <row r="26" spans="1:32" ht="15.75" customHeight="1">
      <c r="A26" s="1"/>
      <c r="B26" s="7"/>
      <c r="C26" s="258" t="s">
        <v>192</v>
      </c>
      <c r="D26" s="259" t="s">
        <v>105</v>
      </c>
      <c r="E26" s="260" t="str">
        <f>IFERROR(VLOOKUP($D26,'START - AWARD DETAILS'!$C$21:$D$40,2,0),"")</f>
        <v/>
      </c>
      <c r="F26" s="242">
        <f t="shared" si="0"/>
        <v>1</v>
      </c>
      <c r="G26" s="222"/>
      <c r="H26" s="243">
        <f t="shared" si="1"/>
        <v>0</v>
      </c>
      <c r="I26" s="222"/>
      <c r="J26" s="243">
        <f t="shared" si="2"/>
        <v>0</v>
      </c>
      <c r="K26" s="222"/>
      <c r="L26" s="243">
        <f t="shared" si="3"/>
        <v>0</v>
      </c>
      <c r="M26" s="222"/>
      <c r="N26" s="243">
        <f t="shared" si="4"/>
        <v>0</v>
      </c>
      <c r="O26" s="222"/>
      <c r="P26" s="244">
        <f t="shared" si="5"/>
        <v>0</v>
      </c>
      <c r="Q26" s="177">
        <f t="shared" ref="Q26:R26" si="20">G26+I26+K26+M26+O26</f>
        <v>0</v>
      </c>
      <c r="R26" s="221">
        <f t="shared" si="20"/>
        <v>0</v>
      </c>
      <c r="S26" s="7"/>
      <c r="T26" s="1"/>
      <c r="U26" s="1"/>
      <c r="V26" s="1"/>
      <c r="W26" s="1"/>
      <c r="X26" s="1"/>
      <c r="Y26" s="1"/>
      <c r="Z26" s="1"/>
      <c r="AA26" s="1"/>
      <c r="AB26" s="1"/>
      <c r="AC26" s="1"/>
      <c r="AD26" s="1"/>
      <c r="AE26" s="1"/>
      <c r="AF26" s="1"/>
    </row>
    <row r="27" spans="1:32" ht="15.75" customHeight="1">
      <c r="A27" s="1"/>
      <c r="B27" s="7"/>
      <c r="C27" s="258" t="s">
        <v>192</v>
      </c>
      <c r="D27" s="259" t="s">
        <v>105</v>
      </c>
      <c r="E27" s="260" t="str">
        <f>IFERROR(VLOOKUP($D27,'START - AWARD DETAILS'!$C$21:$D$40,2,0),"")</f>
        <v/>
      </c>
      <c r="F27" s="242">
        <f t="shared" si="0"/>
        <v>1</v>
      </c>
      <c r="G27" s="222"/>
      <c r="H27" s="243">
        <f t="shared" si="1"/>
        <v>0</v>
      </c>
      <c r="I27" s="222"/>
      <c r="J27" s="243">
        <f t="shared" si="2"/>
        <v>0</v>
      </c>
      <c r="K27" s="222"/>
      <c r="L27" s="243">
        <f t="shared" si="3"/>
        <v>0</v>
      </c>
      <c r="M27" s="222"/>
      <c r="N27" s="243">
        <f t="shared" si="4"/>
        <v>0</v>
      </c>
      <c r="O27" s="222"/>
      <c r="P27" s="244">
        <f t="shared" si="5"/>
        <v>0</v>
      </c>
      <c r="Q27" s="177">
        <f t="shared" ref="Q27:R27" si="21">G27+I27+K27+M27+O27</f>
        <v>0</v>
      </c>
      <c r="R27" s="221">
        <f t="shared" si="21"/>
        <v>0</v>
      </c>
      <c r="S27" s="7"/>
      <c r="T27" s="1"/>
      <c r="U27" s="1"/>
      <c r="V27" s="1"/>
      <c r="W27" s="1"/>
      <c r="X27" s="1"/>
      <c r="Y27" s="1"/>
      <c r="Z27" s="1"/>
      <c r="AA27" s="1"/>
      <c r="AB27" s="1"/>
      <c r="AC27" s="1"/>
      <c r="AD27" s="1"/>
      <c r="AE27" s="1"/>
      <c r="AF27" s="1"/>
    </row>
    <row r="28" spans="1:32" ht="15.75" customHeight="1">
      <c r="A28" s="1"/>
      <c r="B28" s="7"/>
      <c r="C28" s="258" t="s">
        <v>192</v>
      </c>
      <c r="D28" s="259" t="s">
        <v>105</v>
      </c>
      <c r="E28" s="260" t="str">
        <f>IFERROR(VLOOKUP($D28,'START - AWARD DETAILS'!$C$21:$D$40,2,0),"")</f>
        <v/>
      </c>
      <c r="F28" s="242">
        <f t="shared" si="0"/>
        <v>1</v>
      </c>
      <c r="G28" s="222"/>
      <c r="H28" s="243">
        <f t="shared" si="1"/>
        <v>0</v>
      </c>
      <c r="I28" s="222"/>
      <c r="J28" s="243">
        <f t="shared" si="2"/>
        <v>0</v>
      </c>
      <c r="K28" s="222"/>
      <c r="L28" s="243">
        <f t="shared" si="3"/>
        <v>0</v>
      </c>
      <c r="M28" s="222"/>
      <c r="N28" s="243">
        <f t="shared" si="4"/>
        <v>0</v>
      </c>
      <c r="O28" s="222"/>
      <c r="P28" s="244">
        <f t="shared" si="5"/>
        <v>0</v>
      </c>
      <c r="Q28" s="177">
        <f t="shared" ref="Q28:R28" si="22">G28+I28+K28+M28+O28</f>
        <v>0</v>
      </c>
      <c r="R28" s="221">
        <f t="shared" si="22"/>
        <v>0</v>
      </c>
      <c r="S28" s="7"/>
      <c r="T28" s="1"/>
      <c r="U28" s="1"/>
      <c r="V28" s="1"/>
      <c r="W28" s="1"/>
      <c r="X28" s="1"/>
      <c r="Y28" s="1"/>
      <c r="Z28" s="1"/>
      <c r="AA28" s="1"/>
      <c r="AB28" s="1"/>
      <c r="AC28" s="1"/>
      <c r="AD28" s="1"/>
      <c r="AE28" s="1"/>
      <c r="AF28" s="1"/>
    </row>
    <row r="29" spans="1:32" ht="15.75" customHeight="1">
      <c r="A29" s="1"/>
      <c r="B29" s="7"/>
      <c r="C29" s="258" t="s">
        <v>192</v>
      </c>
      <c r="D29" s="259" t="s">
        <v>105</v>
      </c>
      <c r="E29" s="260" t="str">
        <f>IFERROR(VLOOKUP($D29,'START - AWARD DETAILS'!$C$21:$D$40,2,0),"")</f>
        <v/>
      </c>
      <c r="F29" s="242">
        <f t="shared" si="0"/>
        <v>1</v>
      </c>
      <c r="G29" s="222"/>
      <c r="H29" s="243">
        <f t="shared" si="1"/>
        <v>0</v>
      </c>
      <c r="I29" s="222"/>
      <c r="J29" s="243">
        <f t="shared" si="2"/>
        <v>0</v>
      </c>
      <c r="K29" s="222"/>
      <c r="L29" s="243">
        <f t="shared" si="3"/>
        <v>0</v>
      </c>
      <c r="M29" s="222"/>
      <c r="N29" s="243">
        <f t="shared" si="4"/>
        <v>0</v>
      </c>
      <c r="O29" s="222"/>
      <c r="P29" s="244">
        <f t="shared" si="5"/>
        <v>0</v>
      </c>
      <c r="Q29" s="177">
        <f t="shared" ref="Q29:R29" si="23">G29+I29+K29+M29+O29</f>
        <v>0</v>
      </c>
      <c r="R29" s="221">
        <f t="shared" si="23"/>
        <v>0</v>
      </c>
      <c r="S29" s="7"/>
      <c r="T29" s="1"/>
      <c r="U29" s="1"/>
      <c r="V29" s="1"/>
      <c r="W29" s="1"/>
      <c r="X29" s="1"/>
      <c r="Y29" s="1"/>
      <c r="Z29" s="1"/>
      <c r="AA29" s="1"/>
      <c r="AB29" s="1"/>
      <c r="AC29" s="1"/>
      <c r="AD29" s="1"/>
      <c r="AE29" s="1"/>
      <c r="AF29" s="1"/>
    </row>
    <row r="30" spans="1:32" ht="15.75" customHeight="1">
      <c r="A30" s="1"/>
      <c r="B30" s="7"/>
      <c r="C30" s="258" t="s">
        <v>192</v>
      </c>
      <c r="D30" s="259" t="s">
        <v>105</v>
      </c>
      <c r="E30" s="260" t="str">
        <f>IFERROR(VLOOKUP($D30,'START - AWARD DETAILS'!$C$21:$D$40,2,0),"")</f>
        <v/>
      </c>
      <c r="F30" s="242">
        <f t="shared" si="0"/>
        <v>1</v>
      </c>
      <c r="G30" s="222"/>
      <c r="H30" s="243">
        <f t="shared" si="1"/>
        <v>0</v>
      </c>
      <c r="I30" s="222"/>
      <c r="J30" s="243">
        <f t="shared" si="2"/>
        <v>0</v>
      </c>
      <c r="K30" s="222"/>
      <c r="L30" s="243">
        <f t="shared" si="3"/>
        <v>0</v>
      </c>
      <c r="M30" s="222"/>
      <c r="N30" s="243">
        <f t="shared" si="4"/>
        <v>0</v>
      </c>
      <c r="O30" s="222"/>
      <c r="P30" s="244">
        <f t="shared" si="5"/>
        <v>0</v>
      </c>
      <c r="Q30" s="177">
        <f t="shared" ref="Q30:R30" si="24">G30+I30+K30+M30+O30</f>
        <v>0</v>
      </c>
      <c r="R30" s="221">
        <f t="shared" si="24"/>
        <v>0</v>
      </c>
      <c r="S30" s="7"/>
      <c r="T30" s="1"/>
      <c r="U30" s="1"/>
      <c r="V30" s="1"/>
      <c r="W30" s="1"/>
      <c r="X30" s="1"/>
      <c r="Y30" s="1"/>
      <c r="Z30" s="1"/>
      <c r="AA30" s="1"/>
      <c r="AB30" s="1"/>
      <c r="AC30" s="1"/>
      <c r="AD30" s="1"/>
      <c r="AE30" s="1"/>
      <c r="AF30" s="1"/>
    </row>
    <row r="31" spans="1:32" ht="15.75" customHeight="1">
      <c r="A31" s="1"/>
      <c r="B31" s="7"/>
      <c r="C31" s="258" t="s">
        <v>192</v>
      </c>
      <c r="D31" s="259" t="s">
        <v>105</v>
      </c>
      <c r="E31" s="260" t="str">
        <f>IFERROR(VLOOKUP($D31,'START - AWARD DETAILS'!$C$21:$D$40,2,0),"")</f>
        <v/>
      </c>
      <c r="F31" s="246">
        <f t="shared" si="0"/>
        <v>1</v>
      </c>
      <c r="G31" s="228"/>
      <c r="H31" s="247">
        <f t="shared" si="1"/>
        <v>0</v>
      </c>
      <c r="I31" s="228"/>
      <c r="J31" s="247">
        <f t="shared" si="2"/>
        <v>0</v>
      </c>
      <c r="K31" s="228"/>
      <c r="L31" s="247">
        <f t="shared" si="3"/>
        <v>0</v>
      </c>
      <c r="M31" s="228"/>
      <c r="N31" s="247">
        <f t="shared" si="4"/>
        <v>0</v>
      </c>
      <c r="O31" s="228"/>
      <c r="P31" s="248">
        <f t="shared" si="5"/>
        <v>0</v>
      </c>
      <c r="Q31" s="230">
        <f t="shared" ref="Q31:R31" si="25">G31+I31+K31+M31+O31</f>
        <v>0</v>
      </c>
      <c r="R31" s="249">
        <f t="shared" si="25"/>
        <v>0</v>
      </c>
      <c r="S31" s="7"/>
      <c r="T31" s="1"/>
      <c r="U31" s="1"/>
      <c r="V31" s="1"/>
      <c r="W31" s="1"/>
      <c r="X31" s="1"/>
      <c r="Y31" s="1"/>
      <c r="Z31" s="1"/>
      <c r="AA31" s="1"/>
      <c r="AB31" s="1"/>
      <c r="AC31" s="1"/>
      <c r="AD31" s="1"/>
      <c r="AE31" s="1"/>
      <c r="AF31" s="1"/>
    </row>
    <row r="32" spans="1:32" ht="15.75" customHeight="1">
      <c r="A32" s="1"/>
      <c r="B32" s="7"/>
      <c r="C32" s="261"/>
      <c r="D32" s="262"/>
      <c r="E32" s="262"/>
      <c r="F32" s="191"/>
      <c r="G32" s="232">
        <f t="shared" ref="G32:R32" si="26">SUM(G12:G31)</f>
        <v>0</v>
      </c>
      <c r="H32" s="232">
        <f t="shared" si="26"/>
        <v>0</v>
      </c>
      <c r="I32" s="232">
        <f t="shared" si="26"/>
        <v>0</v>
      </c>
      <c r="J32" s="232">
        <f t="shared" si="26"/>
        <v>0</v>
      </c>
      <c r="K32" s="232">
        <f t="shared" si="26"/>
        <v>0</v>
      </c>
      <c r="L32" s="232">
        <f t="shared" si="26"/>
        <v>0</v>
      </c>
      <c r="M32" s="232">
        <f t="shared" si="26"/>
        <v>0</v>
      </c>
      <c r="N32" s="232">
        <f t="shared" si="26"/>
        <v>0</v>
      </c>
      <c r="O32" s="232">
        <f t="shared" si="26"/>
        <v>0</v>
      </c>
      <c r="P32" s="233">
        <f t="shared" si="26"/>
        <v>0</v>
      </c>
      <c r="Q32" s="195">
        <f t="shared" si="26"/>
        <v>0</v>
      </c>
      <c r="R32" s="250">
        <f t="shared" si="26"/>
        <v>0</v>
      </c>
      <c r="S32" s="7"/>
      <c r="T32" s="1"/>
      <c r="U32" s="1"/>
      <c r="V32" s="1"/>
      <c r="W32" s="1"/>
      <c r="X32" s="1"/>
      <c r="Y32" s="1"/>
      <c r="Z32" s="1"/>
      <c r="AA32" s="1"/>
      <c r="AB32" s="1"/>
      <c r="AC32" s="1"/>
      <c r="AD32" s="1"/>
      <c r="AE32" s="1"/>
      <c r="AF32" s="1"/>
    </row>
    <row r="33" spans="1:32" ht="7.5" customHeight="1">
      <c r="A33" s="1"/>
      <c r="B33" s="7"/>
      <c r="C33" s="7"/>
      <c r="D33" s="7"/>
      <c r="E33" s="7"/>
      <c r="F33" s="7"/>
      <c r="G33" s="7"/>
      <c r="H33" s="7"/>
      <c r="I33" s="7"/>
      <c r="J33" s="7"/>
      <c r="K33" s="7"/>
      <c r="L33" s="7"/>
      <c r="M33" s="7"/>
      <c r="N33" s="7"/>
      <c r="O33" s="7"/>
      <c r="P33" s="7"/>
      <c r="Q33" s="7"/>
      <c r="R33" s="7"/>
      <c r="S33" s="7"/>
      <c r="T33" s="1"/>
      <c r="U33" s="1"/>
      <c r="V33" s="1"/>
      <c r="W33" s="1"/>
      <c r="X33" s="1"/>
      <c r="Y33" s="1"/>
      <c r="Z33" s="1"/>
      <c r="AA33" s="1"/>
      <c r="AB33" s="1"/>
      <c r="AC33" s="1"/>
      <c r="AD33" s="1"/>
      <c r="AE33" s="1"/>
      <c r="AF33" s="1"/>
    </row>
    <row r="34" spans="1:32" ht="7.5" customHeight="1">
      <c r="A34" s="1"/>
      <c r="B34" s="7"/>
      <c r="C34" s="7"/>
      <c r="D34" s="7"/>
      <c r="E34" s="7"/>
      <c r="F34" s="7"/>
      <c r="G34" s="7"/>
      <c r="H34" s="7"/>
      <c r="I34" s="7"/>
      <c r="J34" s="7"/>
      <c r="K34" s="7"/>
      <c r="L34" s="7"/>
      <c r="M34" s="7"/>
      <c r="N34" s="7"/>
      <c r="O34" s="7"/>
      <c r="P34" s="7"/>
      <c r="Q34" s="7"/>
      <c r="R34" s="7"/>
      <c r="S34" s="7"/>
      <c r="T34" s="1"/>
      <c r="U34" s="1"/>
      <c r="V34" s="1"/>
      <c r="W34" s="1"/>
      <c r="X34" s="1"/>
      <c r="Y34" s="1"/>
      <c r="Z34" s="1"/>
      <c r="AA34" s="1"/>
      <c r="AB34" s="1"/>
      <c r="AC34" s="1"/>
      <c r="AD34" s="1"/>
      <c r="AE34" s="1"/>
      <c r="AF34" s="1"/>
    </row>
    <row r="35" spans="1:32" ht="15.75" customHeight="1">
      <c r="A35" s="1"/>
      <c r="B35" s="7"/>
      <c r="C35" s="196" t="s">
        <v>181</v>
      </c>
      <c r="D35" s="131"/>
      <c r="E35" s="131"/>
      <c r="F35" s="131"/>
      <c r="G35" s="131"/>
      <c r="H35" s="131"/>
      <c r="I35" s="131"/>
      <c r="J35" s="131"/>
      <c r="K35" s="131"/>
      <c r="L35" s="131"/>
      <c r="M35" s="131"/>
      <c r="N35" s="131"/>
      <c r="O35" s="131"/>
      <c r="P35" s="131"/>
      <c r="Q35" s="131"/>
      <c r="R35" s="132"/>
      <c r="S35" s="7"/>
      <c r="T35" s="1"/>
      <c r="U35" s="1"/>
      <c r="V35" s="1"/>
      <c r="W35" s="1"/>
      <c r="X35" s="1"/>
      <c r="Y35" s="1"/>
      <c r="Z35" s="1"/>
      <c r="AA35" s="1"/>
      <c r="AB35" s="1"/>
      <c r="AC35" s="1"/>
      <c r="AD35" s="1"/>
      <c r="AE35" s="1"/>
      <c r="AF35" s="1"/>
    </row>
    <row r="36" spans="1:32" ht="99.75" customHeight="1">
      <c r="A36" s="1"/>
      <c r="B36" s="7"/>
      <c r="C36" s="473" t="s">
        <v>182</v>
      </c>
      <c r="D36" s="458"/>
      <c r="E36" s="458"/>
      <c r="F36" s="458"/>
      <c r="G36" s="458"/>
      <c r="H36" s="458"/>
      <c r="I36" s="458"/>
      <c r="J36" s="458"/>
      <c r="K36" s="458"/>
      <c r="L36" s="458"/>
      <c r="M36" s="458"/>
      <c r="N36" s="458"/>
      <c r="O36" s="458"/>
      <c r="P36" s="458"/>
      <c r="Q36" s="458"/>
      <c r="R36" s="460"/>
      <c r="S36" s="7"/>
      <c r="T36" s="1"/>
      <c r="U36" s="1"/>
      <c r="V36" s="1"/>
      <c r="W36" s="1"/>
      <c r="X36" s="1"/>
      <c r="Y36" s="1"/>
      <c r="Z36" s="1"/>
      <c r="AA36" s="1"/>
      <c r="AB36" s="1"/>
      <c r="AC36" s="1"/>
      <c r="AD36" s="1"/>
      <c r="AE36" s="1"/>
      <c r="AF36" s="1"/>
    </row>
    <row r="37" spans="1:32" ht="7.5" customHeight="1">
      <c r="A37" s="1"/>
      <c r="B37" s="7"/>
      <c r="C37" s="7"/>
      <c r="D37" s="7"/>
      <c r="E37" s="7"/>
      <c r="F37" s="7"/>
      <c r="G37" s="7"/>
      <c r="H37" s="7"/>
      <c r="I37" s="7"/>
      <c r="J37" s="7"/>
      <c r="K37" s="7"/>
      <c r="L37" s="7"/>
      <c r="M37" s="7"/>
      <c r="N37" s="7"/>
      <c r="O37" s="7"/>
      <c r="P37" s="7"/>
      <c r="Q37" s="7"/>
      <c r="R37" s="7"/>
      <c r="S37" s="7"/>
      <c r="T37" s="1"/>
      <c r="U37" s="1"/>
      <c r="V37" s="1"/>
      <c r="W37" s="1"/>
      <c r="X37" s="1"/>
      <c r="Y37" s="1"/>
      <c r="Z37" s="1"/>
      <c r="AA37" s="1"/>
      <c r="AB37" s="1"/>
      <c r="AC37" s="1"/>
      <c r="AD37" s="1"/>
      <c r="AE37" s="1"/>
      <c r="AF37" s="1"/>
    </row>
    <row r="38" spans="1:32" ht="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ht="15.75" hidden="1" customHeight="1">
      <c r="A39" s="1"/>
      <c r="B39" s="1"/>
      <c r="C39" s="235" t="s">
        <v>190</v>
      </c>
      <c r="D39" s="236" t="s">
        <v>69</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ht="15.75" hidden="1" customHeight="1">
      <c r="A40" s="1"/>
      <c r="B40" s="1"/>
      <c r="C40" s="237" t="s">
        <v>105</v>
      </c>
      <c r="D40" s="237" t="s">
        <v>105</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spans="1:32" ht="15.75" hidden="1" customHeight="1">
      <c r="A41" s="1"/>
      <c r="B41" s="1">
        <v>1</v>
      </c>
      <c r="C41" s="237" t="s">
        <v>193</v>
      </c>
      <c r="D41" s="237" t="str">
        <f>IF('START - AWARD DETAILS'!C21="","",'START - AWARD DETAILS'!C21)</f>
        <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ht="15.75" hidden="1" customHeight="1">
      <c r="A42" s="1"/>
      <c r="B42" s="1">
        <v>2</v>
      </c>
      <c r="C42" s="237" t="s">
        <v>194</v>
      </c>
      <c r="D42" s="237" t="str">
        <f>IF('START - AWARD DETAILS'!C22="","",'START - AWARD DETAILS'!C22)</f>
        <v/>
      </c>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ht="15.75" hidden="1" customHeight="1">
      <c r="A43" s="1"/>
      <c r="B43" s="1">
        <v>3</v>
      </c>
      <c r="C43" s="237" t="s">
        <v>195</v>
      </c>
      <c r="D43" s="237" t="str">
        <f>IF('START - AWARD DETAILS'!C23="","",'START - AWARD DETAILS'!C23)</f>
        <v/>
      </c>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ht="15.75" hidden="1" customHeight="1">
      <c r="A44" s="1"/>
      <c r="B44" s="1">
        <v>4</v>
      </c>
      <c r="C44" s="237" t="s">
        <v>196</v>
      </c>
      <c r="D44" s="237" t="str">
        <f>IF('START - AWARD DETAILS'!C24="","",'START - AWARD DETAILS'!C24)</f>
        <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ht="15.75" hidden="1" customHeight="1">
      <c r="A45" s="1"/>
      <c r="B45" s="1">
        <v>5</v>
      </c>
      <c r="C45" s="1"/>
      <c r="D45" s="237" t="str">
        <f>IF('START - AWARD DETAILS'!C25="","",'START - AWARD DETAILS'!C25)</f>
        <v/>
      </c>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ht="15.75" hidden="1" customHeight="1">
      <c r="A46" s="1"/>
      <c r="B46" s="1">
        <v>6</v>
      </c>
      <c r="C46" s="1"/>
      <c r="D46" s="237" t="str">
        <f>IF('START - AWARD DETAILS'!C26="","",'START - AWARD DETAILS'!C26)</f>
        <v/>
      </c>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ht="15.75" hidden="1" customHeight="1">
      <c r="A47" s="1"/>
      <c r="B47" s="1">
        <v>7</v>
      </c>
      <c r="C47" s="1"/>
      <c r="D47" s="237" t="str">
        <f>IF('START - AWARD DETAILS'!C27="","",'START - AWARD DETAILS'!C27)</f>
        <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ht="15.75" hidden="1" customHeight="1">
      <c r="A48" s="1"/>
      <c r="B48" s="1">
        <v>8</v>
      </c>
      <c r="C48" s="1"/>
      <c r="D48" s="237" t="str">
        <f>IF('START - AWARD DETAILS'!C28="","",'START - AWARD DETAILS'!C28)</f>
        <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spans="1:32" ht="15.75" hidden="1" customHeight="1">
      <c r="A49" s="1"/>
      <c r="B49" s="1">
        <v>9</v>
      </c>
      <c r="C49" s="1"/>
      <c r="D49" s="237" t="str">
        <f>IF('START - AWARD DETAILS'!C29="","",'START - AWARD DETAILS'!C29)</f>
        <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spans="1:32" ht="15.75" hidden="1" customHeight="1">
      <c r="A50" s="1"/>
      <c r="B50" s="1">
        <v>10</v>
      </c>
      <c r="C50" s="1"/>
      <c r="D50" s="237" t="str">
        <f>IF('START - AWARD DETAILS'!C30="","",'START - AWARD DETAILS'!C30)</f>
        <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spans="1:32" ht="15.75" hidden="1" customHeight="1">
      <c r="A51" s="1"/>
      <c r="B51" s="1">
        <v>11</v>
      </c>
      <c r="C51" s="1"/>
      <c r="D51" s="237" t="str">
        <f>IF('START - AWARD DETAILS'!C31="","",'START - AWARD DETAILS'!C31)</f>
        <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ht="15.75" hidden="1" customHeight="1">
      <c r="A52" s="1"/>
      <c r="B52" s="1">
        <v>12</v>
      </c>
      <c r="C52" s="1"/>
      <c r="D52" s="237" t="str">
        <f>IF('START - AWARD DETAILS'!C32="","",'START - AWARD DETAILS'!C32)</f>
        <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spans="1:32" ht="15.75" hidden="1" customHeight="1">
      <c r="A53" s="1"/>
      <c r="B53" s="1">
        <v>13</v>
      </c>
      <c r="C53" s="1"/>
      <c r="D53" s="237" t="str">
        <f>IF('START - AWARD DETAILS'!C33="","",'START - AWARD DETAILS'!C33)</f>
        <v/>
      </c>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spans="1:32" ht="15.75" hidden="1" customHeight="1">
      <c r="A54" s="1"/>
      <c r="B54" s="1">
        <v>14</v>
      </c>
      <c r="C54" s="1"/>
      <c r="D54" s="237" t="str">
        <f>IF('START - AWARD DETAILS'!C34="","",'START - AWARD DETAILS'!C34)</f>
        <v/>
      </c>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ht="15.75" hidden="1" customHeight="1">
      <c r="A55" s="1"/>
      <c r="B55" s="1">
        <v>15</v>
      </c>
      <c r="C55" s="1"/>
      <c r="D55" s="237" t="str">
        <f>IF('START - AWARD DETAILS'!C35="","",'START - AWARD DETAILS'!C35)</f>
        <v/>
      </c>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spans="1:32" ht="15.75" hidden="1" customHeight="1">
      <c r="A56" s="1"/>
      <c r="B56" s="1">
        <v>16</v>
      </c>
      <c r="C56" s="1"/>
      <c r="D56" s="237" t="str">
        <f>IF('START - AWARD DETAILS'!C36="","",'START - AWARD DETAILS'!C36)</f>
        <v/>
      </c>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ht="15.75" hidden="1" customHeight="1">
      <c r="A57" s="1"/>
      <c r="B57" s="1">
        <v>17</v>
      </c>
      <c r="C57" s="1"/>
      <c r="D57" s="237" t="str">
        <f>IF('START - AWARD DETAILS'!C37="","",'START - AWARD DETAILS'!C37)</f>
        <v/>
      </c>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ht="15.75" hidden="1" customHeight="1">
      <c r="A58" s="1"/>
      <c r="B58" s="1">
        <v>18</v>
      </c>
      <c r="C58" s="1"/>
      <c r="D58" s="237" t="str">
        <f>IF('START - AWARD DETAILS'!C38="","",'START - AWARD DETAILS'!C38)</f>
        <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spans="1:32" ht="15.75" hidden="1" customHeight="1">
      <c r="A59" s="1"/>
      <c r="B59" s="1">
        <v>19</v>
      </c>
      <c r="C59" s="1"/>
      <c r="D59" s="237" t="str">
        <f>IF('START - AWARD DETAILS'!C39="","",'START - AWARD DETAILS'!C39)</f>
        <v/>
      </c>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ht="15.75" hidden="1" customHeight="1">
      <c r="A60" s="1"/>
      <c r="B60" s="1">
        <v>20</v>
      </c>
      <c r="C60" s="1"/>
      <c r="D60" s="237" t="str">
        <f>IF('START - AWARD DETAILS'!C40="","",'START - AWARD DETAILS'!C40)</f>
        <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spans="1:32"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spans="1:32"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1:32"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1:32"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spans="1:32"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spans="1:32"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spans="1:32"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spans="1:32"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spans="1:32"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spans="1:32"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spans="1:32"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spans="1:32"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spans="1:32"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spans="1:32"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1:32"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spans="1:32"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spans="1:32"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32"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spans="1:32"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spans="1:32"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spans="1:32"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spans="1:32"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spans="1:32"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spans="1:32"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spans="1:32"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spans="1:32"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spans="1:32"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spans="1:32"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spans="1:32"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spans="1:32"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spans="1:32"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spans="1:32"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spans="1:32"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spans="1:32"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spans="1:32"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spans="1:32"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spans="1:32"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spans="1:32"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spans="1:32"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row r="101" spans="1:32"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spans="1:32"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row>
    <row r="103" spans="1:32"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spans="1:32"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spans="1:32"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spans="1:32"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spans="1:32"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row>
    <row r="109" spans="1:32"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row>
    <row r="110" spans="1:32"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row>
    <row r="111" spans="1:32"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row>
    <row r="112" spans="1:32"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row>
    <row r="113" spans="1:32"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row>
    <row r="114" spans="1:32"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row>
    <row r="115" spans="1:32"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row>
    <row r="116" spans="1:32"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row>
    <row r="117" spans="1:32"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row>
    <row r="118" spans="1:32"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spans="1:32"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spans="1:32"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row>
    <row r="121" spans="1:32"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row>
    <row r="122" spans="1:32"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spans="1:32"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row>
    <row r="124" spans="1:32"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row>
    <row r="125" spans="1:32"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row>
    <row r="126" spans="1:32"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row>
    <row r="127" spans="1:32"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row>
    <row r="128" spans="1:32"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spans="1:32"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spans="1:32"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spans="1:32"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spans="1:32"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spans="1:32"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spans="1:32"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spans="1:32"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spans="1:32"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spans="1:32"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row>
    <row r="138" spans="1:32"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row>
    <row r="139" spans="1:32"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spans="1:32"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spans="1:32"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row>
    <row r="142" spans="1:32"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row>
    <row r="143" spans="1:32"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row>
    <row r="144" spans="1:32"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row>
    <row r="145" spans="1:32"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row>
    <row r="146" spans="1:32"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row>
    <row r="147" spans="1:32"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row>
    <row r="148" spans="1:32"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row>
    <row r="149" spans="1:32"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row>
    <row r="150" spans="1:32"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row>
    <row r="151" spans="1:32"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row>
    <row r="152" spans="1:32"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row>
    <row r="153" spans="1:32"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row>
    <row r="154" spans="1:32"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row>
    <row r="155" spans="1:32"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spans="1:32"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row>
    <row r="157" spans="1:32"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row>
    <row r="158" spans="1:32"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row>
    <row r="159" spans="1:32"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row>
    <row r="160" spans="1:32"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row>
    <row r="161" spans="1:32"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row>
    <row r="162" spans="1:32"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row>
    <row r="163" spans="1:32"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row r="164" spans="1:32"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row>
    <row r="165" spans="1:32"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row>
    <row r="166" spans="1:32"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row>
    <row r="167" spans="1:32"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row>
    <row r="168" spans="1:32"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row>
    <row r="169" spans="1:32"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row>
    <row r="170" spans="1:32"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row>
    <row r="171" spans="1:32"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row>
    <row r="172" spans="1:32"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row>
    <row r="173" spans="1:32"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row>
    <row r="174" spans="1:32"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row>
    <row r="175" spans="1:32"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row>
    <row r="176" spans="1:32"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row>
    <row r="177" spans="1:32"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row>
    <row r="178" spans="1:32"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row>
    <row r="179" spans="1:32"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row>
    <row r="180" spans="1:32"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row>
    <row r="181" spans="1:32"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row>
    <row r="182" spans="1:32"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spans="1:32"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row>
    <row r="184" spans="1:32"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row>
    <row r="185" spans="1:32"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row>
    <row r="186" spans="1:32"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row>
    <row r="187" spans="1:32"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spans="1:32"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spans="1:32"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spans="1:32"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spans="1:32"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spans="1:32"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spans="1:32"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spans="1:32"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spans="1:32"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0" spans="1:32"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row>
    <row r="221" spans="1:32"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row>
    <row r="222" spans="1:32"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row>
    <row r="223" spans="1:32"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row>
    <row r="224" spans="1:32"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row>
    <row r="225" spans="1:32"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row>
    <row r="226" spans="1:32"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row>
    <row r="227" spans="1:32"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row>
    <row r="228" spans="1:32"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row>
    <row r="229" spans="1:32"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row>
    <row r="230" spans="1:32"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row>
    <row r="231" spans="1:32"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row>
    <row r="232" spans="1:32"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row>
    <row r="233" spans="1:32"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row>
    <row r="234" spans="1:32"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row>
    <row r="235" spans="1:32"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row>
    <row r="236" spans="1:32"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row>
    <row r="237" spans="1:32"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row>
    <row r="238" spans="1:32"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row>
    <row r="239" spans="1:32"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row>
    <row r="240" spans="1:32"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row>
    <row r="241" spans="1:32"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row>
    <row r="242" spans="1:32"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row>
    <row r="243" spans="1:32"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row>
    <row r="244" spans="1:32"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row>
    <row r="245" spans="1:32"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row>
    <row r="246" spans="1:32"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row>
    <row r="247" spans="1:32"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row>
    <row r="248" spans="1:32"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row>
    <row r="249" spans="1:32"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row>
    <row r="250" spans="1:32"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row>
    <row r="251" spans="1:32"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row>
    <row r="252" spans="1:32"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row>
    <row r="253" spans="1:32"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row>
    <row r="254" spans="1:32"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row>
    <row r="255" spans="1:32"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row>
    <row r="256" spans="1:32"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row>
    <row r="257" spans="1:32"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row>
    <row r="258" spans="1:32"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row>
    <row r="259" spans="1:32"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row>
    <row r="260" spans="1:32"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row>
    <row r="261" spans="1:32" ht="15.75" customHeight="1">
      <c r="F261" s="1"/>
      <c r="H261" s="1"/>
      <c r="J261" s="1"/>
      <c r="L261" s="1"/>
      <c r="N261" s="1"/>
      <c r="P261" s="1"/>
    </row>
    <row r="262" spans="1:32" ht="15.75" customHeight="1">
      <c r="F262" s="1"/>
      <c r="H262" s="1"/>
      <c r="J262" s="1"/>
      <c r="L262" s="1"/>
      <c r="N262" s="1"/>
      <c r="P262" s="1"/>
    </row>
    <row r="263" spans="1:32" ht="15.75" customHeight="1">
      <c r="F263" s="1"/>
      <c r="H263" s="1"/>
      <c r="J263" s="1"/>
      <c r="L263" s="1"/>
      <c r="N263" s="1"/>
      <c r="P263" s="1"/>
    </row>
    <row r="264" spans="1:32" ht="15.75" customHeight="1">
      <c r="F264" s="1"/>
      <c r="H264" s="1"/>
      <c r="J264" s="1"/>
      <c r="L264" s="1"/>
      <c r="N264" s="1"/>
      <c r="P264" s="1"/>
    </row>
    <row r="265" spans="1:32" ht="15.75" customHeight="1">
      <c r="F265" s="1"/>
      <c r="H265" s="1"/>
      <c r="J265" s="1"/>
      <c r="L265" s="1"/>
      <c r="N265" s="1"/>
      <c r="P265" s="1"/>
    </row>
    <row r="266" spans="1:32" ht="15.75" customHeight="1">
      <c r="F266" s="1"/>
      <c r="H266" s="1"/>
      <c r="J266" s="1"/>
      <c r="L266" s="1"/>
      <c r="N266" s="1"/>
      <c r="P266" s="1"/>
    </row>
    <row r="267" spans="1:32" ht="15.75" customHeight="1">
      <c r="F267" s="1"/>
      <c r="H267" s="1"/>
      <c r="J267" s="1"/>
      <c r="L267" s="1"/>
      <c r="N267" s="1"/>
      <c r="P267" s="1"/>
    </row>
    <row r="268" spans="1:32" ht="15.75" customHeight="1">
      <c r="F268" s="1"/>
      <c r="H268" s="1"/>
      <c r="J268" s="1"/>
      <c r="L268" s="1"/>
      <c r="N268" s="1"/>
      <c r="P268" s="1"/>
    </row>
    <row r="269" spans="1:32" ht="15.75" customHeight="1">
      <c r="F269" s="1"/>
      <c r="H269" s="1"/>
      <c r="J269" s="1"/>
      <c r="L269" s="1"/>
      <c r="N269" s="1"/>
      <c r="P269" s="1"/>
    </row>
    <row r="270" spans="1:32" ht="15.75" customHeight="1">
      <c r="F270" s="1"/>
      <c r="H270" s="1"/>
      <c r="J270" s="1"/>
      <c r="L270" s="1"/>
      <c r="N270" s="1"/>
      <c r="P270" s="1"/>
    </row>
    <row r="271" spans="1:32" ht="15.75" customHeight="1">
      <c r="F271" s="1"/>
      <c r="H271" s="1"/>
      <c r="J271" s="1"/>
      <c r="L271" s="1"/>
      <c r="N271" s="1"/>
      <c r="P271" s="1"/>
    </row>
    <row r="272" spans="1:32" ht="15.75" customHeight="1">
      <c r="F272" s="1"/>
      <c r="H272" s="1"/>
      <c r="J272" s="1"/>
      <c r="L272" s="1"/>
      <c r="N272" s="1"/>
      <c r="P272" s="1"/>
    </row>
    <row r="273" spans="6:16" ht="15.75" customHeight="1">
      <c r="F273" s="1"/>
      <c r="H273" s="1"/>
      <c r="J273" s="1"/>
      <c r="L273" s="1"/>
      <c r="N273" s="1"/>
      <c r="P273" s="1"/>
    </row>
    <row r="274" spans="6:16" ht="15.75" customHeight="1">
      <c r="F274" s="1"/>
      <c r="H274" s="1"/>
      <c r="J274" s="1"/>
      <c r="L274" s="1"/>
      <c r="N274" s="1"/>
      <c r="P274" s="1"/>
    </row>
    <row r="275" spans="6:16" ht="15.75" customHeight="1">
      <c r="F275" s="1"/>
      <c r="H275" s="1"/>
      <c r="J275" s="1"/>
      <c r="L275" s="1"/>
      <c r="N275" s="1"/>
      <c r="P275" s="1"/>
    </row>
    <row r="276" spans="6:16" ht="15.75" customHeight="1">
      <c r="F276" s="1"/>
      <c r="H276" s="1"/>
      <c r="J276" s="1"/>
      <c r="L276" s="1"/>
      <c r="N276" s="1"/>
      <c r="P276" s="1"/>
    </row>
    <row r="277" spans="6:16" ht="15.75" customHeight="1">
      <c r="F277" s="1"/>
      <c r="H277" s="1"/>
      <c r="J277" s="1"/>
      <c r="L277" s="1"/>
      <c r="N277" s="1"/>
      <c r="P277" s="1"/>
    </row>
    <row r="278" spans="6:16" ht="15.75" customHeight="1">
      <c r="F278" s="1"/>
      <c r="H278" s="1"/>
      <c r="J278" s="1"/>
      <c r="L278" s="1"/>
      <c r="N278" s="1"/>
      <c r="P278" s="1"/>
    </row>
    <row r="279" spans="6:16" ht="15.75" customHeight="1">
      <c r="F279" s="1"/>
      <c r="H279" s="1"/>
      <c r="J279" s="1"/>
      <c r="L279" s="1"/>
      <c r="N279" s="1"/>
      <c r="P279" s="1"/>
    </row>
    <row r="280" spans="6:16" ht="15.75" customHeight="1">
      <c r="F280" s="1"/>
      <c r="H280" s="1"/>
      <c r="J280" s="1"/>
      <c r="L280" s="1"/>
      <c r="N280" s="1"/>
      <c r="P280" s="1"/>
    </row>
    <row r="281" spans="6:16" ht="15.75" customHeight="1">
      <c r="F281" s="1"/>
      <c r="H281" s="1"/>
      <c r="J281" s="1"/>
      <c r="L281" s="1"/>
      <c r="N281" s="1"/>
      <c r="P281" s="1"/>
    </row>
    <row r="282" spans="6:16" ht="15.75" customHeight="1">
      <c r="F282" s="1"/>
      <c r="H282" s="1"/>
      <c r="J282" s="1"/>
      <c r="L282" s="1"/>
      <c r="N282" s="1"/>
      <c r="P282" s="1"/>
    </row>
    <row r="283" spans="6:16" ht="15.75" customHeight="1">
      <c r="F283" s="1"/>
      <c r="H283" s="1"/>
      <c r="J283" s="1"/>
      <c r="L283" s="1"/>
      <c r="N283" s="1"/>
      <c r="P283" s="1"/>
    </row>
    <row r="284" spans="6:16" ht="15.75" customHeight="1">
      <c r="F284" s="1"/>
      <c r="H284" s="1"/>
      <c r="J284" s="1"/>
      <c r="L284" s="1"/>
      <c r="N284" s="1"/>
      <c r="P284" s="1"/>
    </row>
    <row r="285" spans="6:16" ht="15.75" customHeight="1">
      <c r="F285" s="1"/>
      <c r="H285" s="1"/>
      <c r="J285" s="1"/>
      <c r="L285" s="1"/>
      <c r="N285" s="1"/>
      <c r="P285" s="1"/>
    </row>
    <row r="286" spans="6:16" ht="15.75" customHeight="1">
      <c r="F286" s="1"/>
      <c r="H286" s="1"/>
      <c r="J286" s="1"/>
      <c r="L286" s="1"/>
      <c r="N286" s="1"/>
      <c r="P286" s="1"/>
    </row>
    <row r="287" spans="6:16" ht="15.75" customHeight="1">
      <c r="F287" s="1"/>
      <c r="H287" s="1"/>
      <c r="J287" s="1"/>
      <c r="L287" s="1"/>
      <c r="N287" s="1"/>
      <c r="P287" s="1"/>
    </row>
    <row r="288" spans="6:16" ht="15.75" customHeight="1">
      <c r="F288" s="1"/>
      <c r="H288" s="1"/>
      <c r="J288" s="1"/>
      <c r="L288" s="1"/>
      <c r="N288" s="1"/>
      <c r="P288" s="1"/>
    </row>
    <row r="289" spans="6:16" ht="15.75" customHeight="1">
      <c r="F289" s="1"/>
      <c r="H289" s="1"/>
      <c r="J289" s="1"/>
      <c r="L289" s="1"/>
      <c r="N289" s="1"/>
      <c r="P289" s="1"/>
    </row>
    <row r="290" spans="6:16" ht="15.75" customHeight="1">
      <c r="F290" s="1"/>
      <c r="H290" s="1"/>
      <c r="J290" s="1"/>
      <c r="L290" s="1"/>
      <c r="N290" s="1"/>
      <c r="P290" s="1"/>
    </row>
    <row r="291" spans="6:16" ht="15.75" customHeight="1">
      <c r="F291" s="1"/>
      <c r="H291" s="1"/>
      <c r="J291" s="1"/>
      <c r="L291" s="1"/>
      <c r="N291" s="1"/>
      <c r="P291" s="1"/>
    </row>
    <row r="292" spans="6:16" ht="15.75" customHeight="1">
      <c r="F292" s="1"/>
      <c r="H292" s="1"/>
      <c r="J292" s="1"/>
      <c r="L292" s="1"/>
      <c r="N292" s="1"/>
      <c r="P292" s="1"/>
    </row>
    <row r="293" spans="6:16" ht="15.75" customHeight="1">
      <c r="F293" s="1"/>
      <c r="H293" s="1"/>
      <c r="J293" s="1"/>
      <c r="L293" s="1"/>
      <c r="N293" s="1"/>
      <c r="P293" s="1"/>
    </row>
    <row r="294" spans="6:16" ht="15.75" customHeight="1">
      <c r="F294" s="1"/>
      <c r="H294" s="1"/>
      <c r="J294" s="1"/>
      <c r="L294" s="1"/>
      <c r="N294" s="1"/>
      <c r="P294" s="1"/>
    </row>
    <row r="295" spans="6:16" ht="15.75" customHeight="1">
      <c r="F295" s="1"/>
      <c r="H295" s="1"/>
      <c r="J295" s="1"/>
      <c r="L295" s="1"/>
      <c r="N295" s="1"/>
      <c r="P295" s="1"/>
    </row>
    <row r="296" spans="6:16" ht="15.75" customHeight="1">
      <c r="F296" s="1"/>
      <c r="H296" s="1"/>
      <c r="J296" s="1"/>
      <c r="L296" s="1"/>
      <c r="N296" s="1"/>
      <c r="P296" s="1"/>
    </row>
    <row r="297" spans="6:16" ht="15.75" customHeight="1">
      <c r="F297" s="1"/>
      <c r="H297" s="1"/>
      <c r="J297" s="1"/>
      <c r="L297" s="1"/>
      <c r="N297" s="1"/>
      <c r="P297" s="1"/>
    </row>
    <row r="298" spans="6:16" ht="15.75" customHeight="1">
      <c r="F298" s="1"/>
      <c r="H298" s="1"/>
      <c r="J298" s="1"/>
      <c r="L298" s="1"/>
      <c r="N298" s="1"/>
      <c r="P298" s="1"/>
    </row>
    <row r="299" spans="6:16" ht="15.75" customHeight="1">
      <c r="F299" s="1"/>
      <c r="H299" s="1"/>
      <c r="J299" s="1"/>
      <c r="L299" s="1"/>
      <c r="N299" s="1"/>
      <c r="P299" s="1"/>
    </row>
    <row r="300" spans="6:16" ht="15.75" customHeight="1">
      <c r="F300" s="1"/>
      <c r="H300" s="1"/>
      <c r="J300" s="1"/>
      <c r="L300" s="1"/>
      <c r="N300" s="1"/>
      <c r="P300" s="1"/>
    </row>
    <row r="301" spans="6:16" ht="15.75" customHeight="1">
      <c r="F301" s="1"/>
      <c r="H301" s="1"/>
      <c r="J301" s="1"/>
      <c r="L301" s="1"/>
      <c r="N301" s="1"/>
      <c r="P301" s="1"/>
    </row>
    <row r="302" spans="6:16" ht="15.75" customHeight="1">
      <c r="F302" s="1"/>
      <c r="H302" s="1"/>
      <c r="J302" s="1"/>
      <c r="L302" s="1"/>
      <c r="N302" s="1"/>
      <c r="P302" s="1"/>
    </row>
    <row r="303" spans="6:16" ht="15.75" customHeight="1">
      <c r="F303" s="1"/>
      <c r="H303" s="1"/>
      <c r="J303" s="1"/>
      <c r="L303" s="1"/>
      <c r="N303" s="1"/>
      <c r="P303" s="1"/>
    </row>
    <row r="304" spans="6:16" ht="15.75" customHeight="1">
      <c r="F304" s="1"/>
      <c r="H304" s="1"/>
      <c r="J304" s="1"/>
      <c r="L304" s="1"/>
      <c r="N304" s="1"/>
      <c r="P304" s="1"/>
    </row>
    <row r="305" spans="6:16" ht="15.75" customHeight="1">
      <c r="F305" s="1"/>
      <c r="H305" s="1"/>
      <c r="J305" s="1"/>
      <c r="L305" s="1"/>
      <c r="N305" s="1"/>
      <c r="P305" s="1"/>
    </row>
    <row r="306" spans="6:16" ht="15.75" customHeight="1">
      <c r="F306" s="1"/>
      <c r="H306" s="1"/>
      <c r="J306" s="1"/>
      <c r="L306" s="1"/>
      <c r="N306" s="1"/>
      <c r="P306" s="1"/>
    </row>
    <row r="307" spans="6:16" ht="15.75" customHeight="1">
      <c r="F307" s="1"/>
      <c r="H307" s="1"/>
      <c r="J307" s="1"/>
      <c r="L307" s="1"/>
      <c r="N307" s="1"/>
      <c r="P307" s="1"/>
    </row>
    <row r="308" spans="6:16" ht="15.75" customHeight="1">
      <c r="F308" s="1"/>
      <c r="H308" s="1"/>
      <c r="J308" s="1"/>
      <c r="L308" s="1"/>
      <c r="N308" s="1"/>
      <c r="P308" s="1"/>
    </row>
    <row r="309" spans="6:16" ht="15.75" customHeight="1">
      <c r="F309" s="1"/>
      <c r="H309" s="1"/>
      <c r="J309" s="1"/>
      <c r="L309" s="1"/>
      <c r="N309" s="1"/>
      <c r="P309" s="1"/>
    </row>
    <row r="310" spans="6:16" ht="15.75" customHeight="1">
      <c r="F310" s="1"/>
      <c r="H310" s="1"/>
      <c r="J310" s="1"/>
      <c r="L310" s="1"/>
      <c r="N310" s="1"/>
      <c r="P310" s="1"/>
    </row>
    <row r="311" spans="6:16" ht="15.75" customHeight="1">
      <c r="F311" s="1"/>
      <c r="H311" s="1"/>
      <c r="J311" s="1"/>
      <c r="L311" s="1"/>
      <c r="N311" s="1"/>
      <c r="P311" s="1"/>
    </row>
    <row r="312" spans="6:16" ht="15.75" customHeight="1">
      <c r="F312" s="1"/>
      <c r="H312" s="1"/>
      <c r="J312" s="1"/>
      <c r="L312" s="1"/>
      <c r="N312" s="1"/>
      <c r="P312" s="1"/>
    </row>
    <row r="313" spans="6:16" ht="15.75" customHeight="1">
      <c r="F313" s="1"/>
      <c r="H313" s="1"/>
      <c r="J313" s="1"/>
      <c r="L313" s="1"/>
      <c r="N313" s="1"/>
      <c r="P313" s="1"/>
    </row>
    <row r="314" spans="6:16" ht="15.75" customHeight="1">
      <c r="F314" s="1"/>
      <c r="H314" s="1"/>
      <c r="J314" s="1"/>
      <c r="L314" s="1"/>
      <c r="N314" s="1"/>
      <c r="P314" s="1"/>
    </row>
    <row r="315" spans="6:16" ht="15.75" customHeight="1">
      <c r="F315" s="1"/>
      <c r="H315" s="1"/>
      <c r="J315" s="1"/>
      <c r="L315" s="1"/>
      <c r="N315" s="1"/>
      <c r="P315" s="1"/>
    </row>
    <row r="316" spans="6:16" ht="15.75" customHeight="1">
      <c r="F316" s="1"/>
      <c r="H316" s="1"/>
      <c r="J316" s="1"/>
      <c r="L316" s="1"/>
      <c r="N316" s="1"/>
      <c r="P316" s="1"/>
    </row>
    <row r="317" spans="6:16" ht="15.75" customHeight="1">
      <c r="F317" s="1"/>
      <c r="H317" s="1"/>
      <c r="J317" s="1"/>
      <c r="L317" s="1"/>
      <c r="N317" s="1"/>
      <c r="P317" s="1"/>
    </row>
    <row r="318" spans="6:16" ht="15.75" customHeight="1">
      <c r="F318" s="1"/>
      <c r="H318" s="1"/>
      <c r="J318" s="1"/>
      <c r="L318" s="1"/>
      <c r="N318" s="1"/>
      <c r="P318" s="1"/>
    </row>
    <row r="319" spans="6:16" ht="15.75" customHeight="1">
      <c r="F319" s="1"/>
      <c r="H319" s="1"/>
      <c r="J319" s="1"/>
      <c r="L319" s="1"/>
      <c r="N319" s="1"/>
      <c r="P319" s="1"/>
    </row>
    <row r="320" spans="6:16" ht="15.75" customHeight="1">
      <c r="F320" s="1"/>
      <c r="H320" s="1"/>
      <c r="J320" s="1"/>
      <c r="L320" s="1"/>
      <c r="N320" s="1"/>
      <c r="P320" s="1"/>
    </row>
    <row r="321" spans="6:16" ht="15.75" customHeight="1">
      <c r="F321" s="1"/>
      <c r="H321" s="1"/>
      <c r="J321" s="1"/>
      <c r="L321" s="1"/>
      <c r="N321" s="1"/>
      <c r="P321" s="1"/>
    </row>
    <row r="322" spans="6:16" ht="15.75" customHeight="1">
      <c r="F322" s="1"/>
      <c r="H322" s="1"/>
      <c r="J322" s="1"/>
      <c r="L322" s="1"/>
      <c r="N322" s="1"/>
      <c r="P322" s="1"/>
    </row>
    <row r="323" spans="6:16" ht="15.75" customHeight="1">
      <c r="F323" s="1"/>
      <c r="H323" s="1"/>
      <c r="J323" s="1"/>
      <c r="L323" s="1"/>
      <c r="N323" s="1"/>
      <c r="P323" s="1"/>
    </row>
    <row r="324" spans="6:16" ht="15.75" customHeight="1">
      <c r="F324" s="1"/>
      <c r="H324" s="1"/>
      <c r="J324" s="1"/>
      <c r="L324" s="1"/>
      <c r="N324" s="1"/>
      <c r="P324" s="1"/>
    </row>
    <row r="325" spans="6:16" ht="15.75" customHeight="1">
      <c r="F325" s="1"/>
      <c r="H325" s="1"/>
      <c r="J325" s="1"/>
      <c r="L325" s="1"/>
      <c r="N325" s="1"/>
      <c r="P325" s="1"/>
    </row>
    <row r="326" spans="6:16" ht="15.75" customHeight="1">
      <c r="F326" s="1"/>
      <c r="H326" s="1"/>
      <c r="J326" s="1"/>
      <c r="L326" s="1"/>
      <c r="N326" s="1"/>
      <c r="P326" s="1"/>
    </row>
    <row r="327" spans="6:16" ht="15.75" customHeight="1">
      <c r="F327" s="1"/>
      <c r="H327" s="1"/>
      <c r="J327" s="1"/>
      <c r="L327" s="1"/>
      <c r="N327" s="1"/>
      <c r="P327" s="1"/>
    </row>
    <row r="328" spans="6:16" ht="15.75" customHeight="1">
      <c r="F328" s="1"/>
      <c r="H328" s="1"/>
      <c r="J328" s="1"/>
      <c r="L328" s="1"/>
      <c r="N328" s="1"/>
      <c r="P328" s="1"/>
    </row>
    <row r="329" spans="6:16" ht="15.75" customHeight="1">
      <c r="F329" s="1"/>
      <c r="H329" s="1"/>
      <c r="J329" s="1"/>
      <c r="L329" s="1"/>
      <c r="N329" s="1"/>
      <c r="P329" s="1"/>
    </row>
    <row r="330" spans="6:16" ht="15.75" customHeight="1">
      <c r="F330" s="1"/>
      <c r="H330" s="1"/>
      <c r="J330" s="1"/>
      <c r="L330" s="1"/>
      <c r="N330" s="1"/>
      <c r="P330" s="1"/>
    </row>
    <row r="331" spans="6:16" ht="15.75" customHeight="1">
      <c r="F331" s="1"/>
      <c r="H331" s="1"/>
      <c r="J331" s="1"/>
      <c r="L331" s="1"/>
      <c r="N331" s="1"/>
      <c r="P331" s="1"/>
    </row>
    <row r="332" spans="6:16" ht="15.75" customHeight="1">
      <c r="F332" s="1"/>
      <c r="H332" s="1"/>
      <c r="J332" s="1"/>
      <c r="L332" s="1"/>
      <c r="N332" s="1"/>
      <c r="P332" s="1"/>
    </row>
    <row r="333" spans="6:16" ht="15.75" customHeight="1">
      <c r="F333" s="1"/>
      <c r="H333" s="1"/>
      <c r="J333" s="1"/>
      <c r="L333" s="1"/>
      <c r="N333" s="1"/>
      <c r="P333" s="1"/>
    </row>
    <row r="334" spans="6:16" ht="15.75" customHeight="1">
      <c r="F334" s="1"/>
      <c r="H334" s="1"/>
      <c r="J334" s="1"/>
      <c r="L334" s="1"/>
      <c r="N334" s="1"/>
      <c r="P334" s="1"/>
    </row>
    <row r="335" spans="6:16" ht="15.75" customHeight="1">
      <c r="F335" s="1"/>
      <c r="H335" s="1"/>
      <c r="J335" s="1"/>
      <c r="L335" s="1"/>
      <c r="N335" s="1"/>
      <c r="P335" s="1"/>
    </row>
    <row r="336" spans="6:16" ht="15.75" customHeight="1">
      <c r="F336" s="1"/>
      <c r="H336" s="1"/>
      <c r="J336" s="1"/>
      <c r="L336" s="1"/>
      <c r="N336" s="1"/>
      <c r="P336" s="1"/>
    </row>
    <row r="337" spans="6:16" ht="15.75" customHeight="1">
      <c r="F337" s="1"/>
      <c r="H337" s="1"/>
      <c r="J337" s="1"/>
      <c r="L337" s="1"/>
      <c r="N337" s="1"/>
      <c r="P337" s="1"/>
    </row>
    <row r="338" spans="6:16" ht="15.75" customHeight="1">
      <c r="F338" s="1"/>
      <c r="H338" s="1"/>
      <c r="J338" s="1"/>
      <c r="L338" s="1"/>
      <c r="N338" s="1"/>
      <c r="P338" s="1"/>
    </row>
    <row r="339" spans="6:16" ht="15.75" customHeight="1">
      <c r="F339" s="1"/>
      <c r="H339" s="1"/>
      <c r="J339" s="1"/>
      <c r="L339" s="1"/>
      <c r="N339" s="1"/>
      <c r="P339" s="1"/>
    </row>
    <row r="340" spans="6:16" ht="15.75" customHeight="1">
      <c r="F340" s="1"/>
      <c r="H340" s="1"/>
      <c r="J340" s="1"/>
      <c r="L340" s="1"/>
      <c r="N340" s="1"/>
      <c r="P340" s="1"/>
    </row>
    <row r="341" spans="6:16" ht="15.75" customHeight="1">
      <c r="F341" s="1"/>
      <c r="H341" s="1"/>
      <c r="J341" s="1"/>
      <c r="L341" s="1"/>
      <c r="N341" s="1"/>
      <c r="P341" s="1"/>
    </row>
    <row r="342" spans="6:16" ht="15.75" customHeight="1">
      <c r="F342" s="1"/>
      <c r="H342" s="1"/>
      <c r="J342" s="1"/>
      <c r="L342" s="1"/>
      <c r="N342" s="1"/>
      <c r="P342" s="1"/>
    </row>
    <row r="343" spans="6:16" ht="15.75" customHeight="1">
      <c r="F343" s="1"/>
      <c r="H343" s="1"/>
      <c r="J343" s="1"/>
      <c r="L343" s="1"/>
      <c r="N343" s="1"/>
      <c r="P343" s="1"/>
    </row>
    <row r="344" spans="6:16" ht="15.75" customHeight="1">
      <c r="F344" s="1"/>
      <c r="H344" s="1"/>
      <c r="J344" s="1"/>
      <c r="L344" s="1"/>
      <c r="N344" s="1"/>
      <c r="P344" s="1"/>
    </row>
    <row r="345" spans="6:16" ht="15.75" customHeight="1">
      <c r="F345" s="1"/>
      <c r="H345" s="1"/>
      <c r="J345" s="1"/>
      <c r="L345" s="1"/>
      <c r="N345" s="1"/>
      <c r="P345" s="1"/>
    </row>
    <row r="346" spans="6:16" ht="15.75" customHeight="1">
      <c r="F346" s="1"/>
      <c r="H346" s="1"/>
      <c r="J346" s="1"/>
      <c r="L346" s="1"/>
      <c r="N346" s="1"/>
      <c r="P346" s="1"/>
    </row>
    <row r="347" spans="6:16" ht="15.75" customHeight="1">
      <c r="F347" s="1"/>
      <c r="H347" s="1"/>
      <c r="J347" s="1"/>
      <c r="L347" s="1"/>
      <c r="N347" s="1"/>
      <c r="P347" s="1"/>
    </row>
    <row r="348" spans="6:16" ht="15.75" customHeight="1">
      <c r="F348" s="1"/>
      <c r="H348" s="1"/>
      <c r="J348" s="1"/>
      <c r="L348" s="1"/>
      <c r="N348" s="1"/>
      <c r="P348" s="1"/>
    </row>
    <row r="349" spans="6:16" ht="15.75" customHeight="1">
      <c r="F349" s="1"/>
      <c r="H349" s="1"/>
      <c r="J349" s="1"/>
      <c r="L349" s="1"/>
      <c r="N349" s="1"/>
      <c r="P349" s="1"/>
    </row>
    <row r="350" spans="6:16" ht="15.75" customHeight="1">
      <c r="F350" s="1"/>
      <c r="H350" s="1"/>
      <c r="J350" s="1"/>
      <c r="L350" s="1"/>
      <c r="N350" s="1"/>
      <c r="P350" s="1"/>
    </row>
    <row r="351" spans="6:16" ht="15.75" customHeight="1">
      <c r="F351" s="1"/>
      <c r="H351" s="1"/>
      <c r="J351" s="1"/>
      <c r="L351" s="1"/>
      <c r="N351" s="1"/>
      <c r="P351" s="1"/>
    </row>
    <row r="352" spans="6:16" ht="15.75" customHeight="1">
      <c r="F352" s="1"/>
      <c r="H352" s="1"/>
      <c r="J352" s="1"/>
      <c r="L352" s="1"/>
      <c r="N352" s="1"/>
      <c r="P352" s="1"/>
    </row>
    <row r="353" spans="6:16" ht="15.75" customHeight="1">
      <c r="F353" s="1"/>
      <c r="H353" s="1"/>
      <c r="J353" s="1"/>
      <c r="L353" s="1"/>
      <c r="N353" s="1"/>
      <c r="P353" s="1"/>
    </row>
    <row r="354" spans="6:16" ht="15.75" customHeight="1">
      <c r="F354" s="1"/>
      <c r="H354" s="1"/>
      <c r="J354" s="1"/>
      <c r="L354" s="1"/>
      <c r="N354" s="1"/>
      <c r="P354" s="1"/>
    </row>
    <row r="355" spans="6:16" ht="15.75" customHeight="1">
      <c r="F355" s="1"/>
      <c r="H355" s="1"/>
      <c r="J355" s="1"/>
      <c r="L355" s="1"/>
      <c r="N355" s="1"/>
      <c r="P355" s="1"/>
    </row>
    <row r="356" spans="6:16" ht="15.75" customHeight="1">
      <c r="F356" s="1"/>
      <c r="H356" s="1"/>
      <c r="J356" s="1"/>
      <c r="L356" s="1"/>
      <c r="N356" s="1"/>
      <c r="P356" s="1"/>
    </row>
    <row r="357" spans="6:16" ht="15.75" customHeight="1">
      <c r="F357" s="1"/>
      <c r="H357" s="1"/>
      <c r="J357" s="1"/>
      <c r="L357" s="1"/>
      <c r="N357" s="1"/>
      <c r="P357" s="1"/>
    </row>
    <row r="358" spans="6:16" ht="15.75" customHeight="1">
      <c r="F358" s="1"/>
      <c r="H358" s="1"/>
      <c r="J358" s="1"/>
      <c r="L358" s="1"/>
      <c r="N358" s="1"/>
      <c r="P358" s="1"/>
    </row>
    <row r="359" spans="6:16" ht="15.75" customHeight="1">
      <c r="F359" s="1"/>
      <c r="H359" s="1"/>
      <c r="J359" s="1"/>
      <c r="L359" s="1"/>
      <c r="N359" s="1"/>
      <c r="P359" s="1"/>
    </row>
    <row r="360" spans="6:16" ht="15.75" customHeight="1">
      <c r="F360" s="1"/>
      <c r="H360" s="1"/>
      <c r="J360" s="1"/>
      <c r="L360" s="1"/>
      <c r="N360" s="1"/>
      <c r="P360" s="1"/>
    </row>
    <row r="361" spans="6:16" ht="15.75" customHeight="1">
      <c r="F361" s="1"/>
      <c r="H361" s="1"/>
      <c r="J361" s="1"/>
      <c r="L361" s="1"/>
      <c r="N361" s="1"/>
      <c r="P361" s="1"/>
    </row>
    <row r="362" spans="6:16" ht="15.75" customHeight="1">
      <c r="F362" s="1"/>
      <c r="H362" s="1"/>
      <c r="J362" s="1"/>
      <c r="L362" s="1"/>
      <c r="N362" s="1"/>
      <c r="P362" s="1"/>
    </row>
    <row r="363" spans="6:16" ht="15.75" customHeight="1">
      <c r="F363" s="1"/>
      <c r="H363" s="1"/>
      <c r="J363" s="1"/>
      <c r="L363" s="1"/>
      <c r="N363" s="1"/>
      <c r="P363" s="1"/>
    </row>
    <row r="364" spans="6:16" ht="15.75" customHeight="1">
      <c r="F364" s="1"/>
      <c r="H364" s="1"/>
      <c r="J364" s="1"/>
      <c r="L364" s="1"/>
      <c r="N364" s="1"/>
      <c r="P364" s="1"/>
    </row>
    <row r="365" spans="6:16" ht="15.75" customHeight="1">
      <c r="F365" s="1"/>
      <c r="H365" s="1"/>
      <c r="J365" s="1"/>
      <c r="L365" s="1"/>
      <c r="N365" s="1"/>
      <c r="P365" s="1"/>
    </row>
    <row r="366" spans="6:16" ht="15.75" customHeight="1">
      <c r="F366" s="1"/>
      <c r="H366" s="1"/>
      <c r="J366" s="1"/>
      <c r="L366" s="1"/>
      <c r="N366" s="1"/>
      <c r="P366" s="1"/>
    </row>
    <row r="367" spans="6:16" ht="15.75" customHeight="1">
      <c r="F367" s="1"/>
      <c r="H367" s="1"/>
      <c r="J367" s="1"/>
      <c r="L367" s="1"/>
      <c r="N367" s="1"/>
      <c r="P367" s="1"/>
    </row>
    <row r="368" spans="6:16" ht="15.75" customHeight="1">
      <c r="F368" s="1"/>
      <c r="H368" s="1"/>
      <c r="J368" s="1"/>
      <c r="L368" s="1"/>
      <c r="N368" s="1"/>
      <c r="P368" s="1"/>
    </row>
    <row r="369" spans="6:16" ht="15.75" customHeight="1">
      <c r="F369" s="1"/>
      <c r="H369" s="1"/>
      <c r="J369" s="1"/>
      <c r="L369" s="1"/>
      <c r="N369" s="1"/>
      <c r="P369" s="1"/>
    </row>
    <row r="370" spans="6:16" ht="15.75" customHeight="1">
      <c r="F370" s="1"/>
      <c r="H370" s="1"/>
      <c r="J370" s="1"/>
      <c r="L370" s="1"/>
      <c r="N370" s="1"/>
      <c r="P370" s="1"/>
    </row>
    <row r="371" spans="6:16" ht="15.75" customHeight="1">
      <c r="F371" s="1"/>
      <c r="H371" s="1"/>
      <c r="J371" s="1"/>
      <c r="L371" s="1"/>
      <c r="N371" s="1"/>
      <c r="P371" s="1"/>
    </row>
    <row r="372" spans="6:16" ht="15.75" customHeight="1">
      <c r="F372" s="1"/>
      <c r="H372" s="1"/>
      <c r="J372" s="1"/>
      <c r="L372" s="1"/>
      <c r="N372" s="1"/>
      <c r="P372" s="1"/>
    </row>
    <row r="373" spans="6:16" ht="15.75" customHeight="1">
      <c r="F373" s="1"/>
      <c r="H373" s="1"/>
      <c r="J373" s="1"/>
      <c r="L373" s="1"/>
      <c r="N373" s="1"/>
      <c r="P373" s="1"/>
    </row>
    <row r="374" spans="6:16" ht="15.75" customHeight="1">
      <c r="F374" s="1"/>
      <c r="H374" s="1"/>
      <c r="J374" s="1"/>
      <c r="L374" s="1"/>
      <c r="N374" s="1"/>
      <c r="P374" s="1"/>
    </row>
    <row r="375" spans="6:16" ht="15.75" customHeight="1">
      <c r="F375" s="1"/>
      <c r="H375" s="1"/>
      <c r="J375" s="1"/>
      <c r="L375" s="1"/>
      <c r="N375" s="1"/>
      <c r="P375" s="1"/>
    </row>
    <row r="376" spans="6:16" ht="15.75" customHeight="1">
      <c r="F376" s="1"/>
      <c r="H376" s="1"/>
      <c r="J376" s="1"/>
      <c r="L376" s="1"/>
      <c r="N376" s="1"/>
      <c r="P376" s="1"/>
    </row>
    <row r="377" spans="6:16" ht="15.75" customHeight="1">
      <c r="F377" s="1"/>
      <c r="H377" s="1"/>
      <c r="J377" s="1"/>
      <c r="L377" s="1"/>
      <c r="N377" s="1"/>
      <c r="P377" s="1"/>
    </row>
    <row r="378" spans="6:16" ht="15.75" customHeight="1">
      <c r="F378" s="1"/>
      <c r="H378" s="1"/>
      <c r="J378" s="1"/>
      <c r="L378" s="1"/>
      <c r="N378" s="1"/>
      <c r="P378" s="1"/>
    </row>
    <row r="379" spans="6:16" ht="15.75" customHeight="1">
      <c r="F379" s="1"/>
      <c r="H379" s="1"/>
      <c r="J379" s="1"/>
      <c r="L379" s="1"/>
      <c r="N379" s="1"/>
      <c r="P379" s="1"/>
    </row>
    <row r="380" spans="6:16" ht="15.75" customHeight="1">
      <c r="F380" s="1"/>
      <c r="H380" s="1"/>
      <c r="J380" s="1"/>
      <c r="L380" s="1"/>
      <c r="N380" s="1"/>
      <c r="P380" s="1"/>
    </row>
    <row r="381" spans="6:16" ht="15.75" customHeight="1">
      <c r="F381" s="1"/>
      <c r="H381" s="1"/>
      <c r="J381" s="1"/>
      <c r="L381" s="1"/>
      <c r="N381" s="1"/>
      <c r="P381" s="1"/>
    </row>
    <row r="382" spans="6:16" ht="15.75" customHeight="1">
      <c r="F382" s="1"/>
      <c r="H382" s="1"/>
      <c r="J382" s="1"/>
      <c r="L382" s="1"/>
      <c r="N382" s="1"/>
      <c r="P382" s="1"/>
    </row>
    <row r="383" spans="6:16" ht="15.75" customHeight="1">
      <c r="F383" s="1"/>
      <c r="H383" s="1"/>
      <c r="J383" s="1"/>
      <c r="L383" s="1"/>
      <c r="N383" s="1"/>
      <c r="P383" s="1"/>
    </row>
    <row r="384" spans="6:16" ht="15.75" customHeight="1">
      <c r="F384" s="1"/>
      <c r="H384" s="1"/>
      <c r="J384" s="1"/>
      <c r="L384" s="1"/>
      <c r="N384" s="1"/>
      <c r="P384" s="1"/>
    </row>
    <row r="385" spans="6:16" ht="15.75" customHeight="1">
      <c r="F385" s="1"/>
      <c r="H385" s="1"/>
      <c r="J385" s="1"/>
      <c r="L385" s="1"/>
      <c r="N385" s="1"/>
      <c r="P385" s="1"/>
    </row>
    <row r="386" spans="6:16" ht="15.75" customHeight="1">
      <c r="F386" s="1"/>
      <c r="H386" s="1"/>
      <c r="J386" s="1"/>
      <c r="L386" s="1"/>
      <c r="N386" s="1"/>
      <c r="P386" s="1"/>
    </row>
    <row r="387" spans="6:16" ht="15.75" customHeight="1">
      <c r="F387" s="1"/>
      <c r="H387" s="1"/>
      <c r="J387" s="1"/>
      <c r="L387" s="1"/>
      <c r="N387" s="1"/>
      <c r="P387" s="1"/>
    </row>
    <row r="388" spans="6:16" ht="15.75" customHeight="1">
      <c r="F388" s="1"/>
      <c r="H388" s="1"/>
      <c r="J388" s="1"/>
      <c r="L388" s="1"/>
      <c r="N388" s="1"/>
      <c r="P388" s="1"/>
    </row>
    <row r="389" spans="6:16" ht="15.75" customHeight="1">
      <c r="F389" s="1"/>
      <c r="H389" s="1"/>
      <c r="J389" s="1"/>
      <c r="L389" s="1"/>
      <c r="N389" s="1"/>
      <c r="P389" s="1"/>
    </row>
    <row r="390" spans="6:16" ht="15.75" customHeight="1">
      <c r="F390" s="1"/>
      <c r="H390" s="1"/>
      <c r="J390" s="1"/>
      <c r="L390" s="1"/>
      <c r="N390" s="1"/>
      <c r="P390" s="1"/>
    </row>
    <row r="391" spans="6:16" ht="15.75" customHeight="1">
      <c r="F391" s="1"/>
      <c r="H391" s="1"/>
      <c r="J391" s="1"/>
      <c r="L391" s="1"/>
      <c r="N391" s="1"/>
      <c r="P391" s="1"/>
    </row>
    <row r="392" spans="6:16" ht="15.75" customHeight="1">
      <c r="F392" s="1"/>
      <c r="H392" s="1"/>
      <c r="J392" s="1"/>
      <c r="L392" s="1"/>
      <c r="N392" s="1"/>
      <c r="P392" s="1"/>
    </row>
    <row r="393" spans="6:16" ht="15.75" customHeight="1">
      <c r="F393" s="1"/>
      <c r="H393" s="1"/>
      <c r="J393" s="1"/>
      <c r="L393" s="1"/>
      <c r="N393" s="1"/>
      <c r="P393" s="1"/>
    </row>
    <row r="394" spans="6:16" ht="15.75" customHeight="1">
      <c r="F394" s="1"/>
      <c r="H394" s="1"/>
      <c r="J394" s="1"/>
      <c r="L394" s="1"/>
      <c r="N394" s="1"/>
      <c r="P394" s="1"/>
    </row>
    <row r="395" spans="6:16" ht="15.75" customHeight="1">
      <c r="F395" s="1"/>
      <c r="H395" s="1"/>
      <c r="J395" s="1"/>
      <c r="L395" s="1"/>
      <c r="N395" s="1"/>
      <c r="P395" s="1"/>
    </row>
    <row r="396" spans="6:16" ht="15.75" customHeight="1">
      <c r="F396" s="1"/>
      <c r="H396" s="1"/>
      <c r="J396" s="1"/>
      <c r="L396" s="1"/>
      <c r="N396" s="1"/>
      <c r="P396" s="1"/>
    </row>
    <row r="397" spans="6:16" ht="15.75" customHeight="1">
      <c r="F397" s="1"/>
      <c r="H397" s="1"/>
      <c r="J397" s="1"/>
      <c r="L397" s="1"/>
      <c r="N397" s="1"/>
      <c r="P397" s="1"/>
    </row>
    <row r="398" spans="6:16" ht="15.75" customHeight="1">
      <c r="F398" s="1"/>
      <c r="H398" s="1"/>
      <c r="J398" s="1"/>
      <c r="L398" s="1"/>
      <c r="N398" s="1"/>
      <c r="P398" s="1"/>
    </row>
    <row r="399" spans="6:16" ht="15.75" customHeight="1">
      <c r="F399" s="1"/>
      <c r="H399" s="1"/>
      <c r="J399" s="1"/>
      <c r="L399" s="1"/>
      <c r="N399" s="1"/>
      <c r="P399" s="1"/>
    </row>
    <row r="400" spans="6:16" ht="15.75" customHeight="1">
      <c r="F400" s="1"/>
      <c r="H400" s="1"/>
      <c r="J400" s="1"/>
      <c r="L400" s="1"/>
      <c r="N400" s="1"/>
      <c r="P400" s="1"/>
    </row>
    <row r="401" spans="6:16" ht="15.75" customHeight="1">
      <c r="F401" s="1"/>
      <c r="H401" s="1"/>
      <c r="J401" s="1"/>
      <c r="L401" s="1"/>
      <c r="N401" s="1"/>
      <c r="P401" s="1"/>
    </row>
    <row r="402" spans="6:16" ht="15.75" customHeight="1">
      <c r="F402" s="1"/>
      <c r="H402" s="1"/>
      <c r="J402" s="1"/>
      <c r="L402" s="1"/>
      <c r="N402" s="1"/>
      <c r="P402" s="1"/>
    </row>
    <row r="403" spans="6:16" ht="15.75" customHeight="1">
      <c r="F403" s="1"/>
      <c r="H403" s="1"/>
      <c r="J403" s="1"/>
      <c r="L403" s="1"/>
      <c r="N403" s="1"/>
      <c r="P403" s="1"/>
    </row>
    <row r="404" spans="6:16" ht="15.75" customHeight="1">
      <c r="F404" s="1"/>
      <c r="H404" s="1"/>
      <c r="J404" s="1"/>
      <c r="L404" s="1"/>
      <c r="N404" s="1"/>
      <c r="P404" s="1"/>
    </row>
    <row r="405" spans="6:16" ht="15.75" customHeight="1">
      <c r="F405" s="1"/>
      <c r="H405" s="1"/>
      <c r="J405" s="1"/>
      <c r="L405" s="1"/>
      <c r="N405" s="1"/>
      <c r="P405" s="1"/>
    </row>
    <row r="406" spans="6:16" ht="15.75" customHeight="1">
      <c r="F406" s="1"/>
      <c r="H406" s="1"/>
      <c r="J406" s="1"/>
      <c r="L406" s="1"/>
      <c r="N406" s="1"/>
      <c r="P406" s="1"/>
    </row>
    <row r="407" spans="6:16" ht="15.75" customHeight="1">
      <c r="F407" s="1"/>
      <c r="H407" s="1"/>
      <c r="J407" s="1"/>
      <c r="L407" s="1"/>
      <c r="N407" s="1"/>
      <c r="P407" s="1"/>
    </row>
    <row r="408" spans="6:16" ht="15.75" customHeight="1">
      <c r="F408" s="1"/>
      <c r="H408" s="1"/>
      <c r="J408" s="1"/>
      <c r="L408" s="1"/>
      <c r="N408" s="1"/>
      <c r="P408" s="1"/>
    </row>
    <row r="409" spans="6:16" ht="15.75" customHeight="1">
      <c r="F409" s="1"/>
      <c r="H409" s="1"/>
      <c r="J409" s="1"/>
      <c r="L409" s="1"/>
      <c r="N409" s="1"/>
      <c r="P409" s="1"/>
    </row>
    <row r="410" spans="6:16" ht="15.75" customHeight="1">
      <c r="F410" s="1"/>
      <c r="H410" s="1"/>
      <c r="J410" s="1"/>
      <c r="L410" s="1"/>
      <c r="N410" s="1"/>
      <c r="P410" s="1"/>
    </row>
    <row r="411" spans="6:16" ht="15.75" customHeight="1">
      <c r="F411" s="1"/>
      <c r="H411" s="1"/>
      <c r="J411" s="1"/>
      <c r="L411" s="1"/>
      <c r="N411" s="1"/>
      <c r="P411" s="1"/>
    </row>
    <row r="412" spans="6:16" ht="15.75" customHeight="1">
      <c r="F412" s="1"/>
      <c r="H412" s="1"/>
      <c r="J412" s="1"/>
      <c r="L412" s="1"/>
      <c r="N412" s="1"/>
      <c r="P412" s="1"/>
    </row>
    <row r="413" spans="6:16" ht="15.75" customHeight="1">
      <c r="F413" s="1"/>
      <c r="H413" s="1"/>
      <c r="J413" s="1"/>
      <c r="L413" s="1"/>
      <c r="N413" s="1"/>
      <c r="P413" s="1"/>
    </row>
    <row r="414" spans="6:16" ht="15.75" customHeight="1">
      <c r="F414" s="1"/>
      <c r="H414" s="1"/>
      <c r="J414" s="1"/>
      <c r="L414" s="1"/>
      <c r="N414" s="1"/>
      <c r="P414" s="1"/>
    </row>
    <row r="415" spans="6:16" ht="15.75" customHeight="1">
      <c r="F415" s="1"/>
      <c r="H415" s="1"/>
      <c r="J415" s="1"/>
      <c r="L415" s="1"/>
      <c r="N415" s="1"/>
      <c r="P415" s="1"/>
    </row>
    <row r="416" spans="6:16" ht="15.75" customHeight="1">
      <c r="F416" s="1"/>
      <c r="H416" s="1"/>
      <c r="J416" s="1"/>
      <c r="L416" s="1"/>
      <c r="N416" s="1"/>
      <c r="P416" s="1"/>
    </row>
    <row r="417" spans="6:16" ht="15.75" customHeight="1">
      <c r="F417" s="1"/>
      <c r="H417" s="1"/>
      <c r="J417" s="1"/>
      <c r="L417" s="1"/>
      <c r="N417" s="1"/>
      <c r="P417" s="1"/>
    </row>
    <row r="418" spans="6:16" ht="15.75" customHeight="1">
      <c r="F418" s="1"/>
      <c r="H418" s="1"/>
      <c r="J418" s="1"/>
      <c r="L418" s="1"/>
      <c r="N418" s="1"/>
      <c r="P418" s="1"/>
    </row>
    <row r="419" spans="6:16" ht="15.75" customHeight="1">
      <c r="F419" s="1"/>
      <c r="H419" s="1"/>
      <c r="J419" s="1"/>
      <c r="L419" s="1"/>
      <c r="N419" s="1"/>
      <c r="P419" s="1"/>
    </row>
    <row r="420" spans="6:16" ht="15.75" customHeight="1">
      <c r="F420" s="1"/>
      <c r="H420" s="1"/>
      <c r="J420" s="1"/>
      <c r="L420" s="1"/>
      <c r="N420" s="1"/>
      <c r="P420" s="1"/>
    </row>
    <row r="421" spans="6:16" ht="15.75" customHeight="1">
      <c r="F421" s="1"/>
      <c r="H421" s="1"/>
      <c r="J421" s="1"/>
      <c r="L421" s="1"/>
      <c r="N421" s="1"/>
      <c r="P421" s="1"/>
    </row>
    <row r="422" spans="6:16" ht="15.75" customHeight="1">
      <c r="F422" s="1"/>
      <c r="H422" s="1"/>
      <c r="J422" s="1"/>
      <c r="L422" s="1"/>
      <c r="N422" s="1"/>
      <c r="P422" s="1"/>
    </row>
    <row r="423" spans="6:16" ht="15.75" customHeight="1">
      <c r="F423" s="1"/>
      <c r="H423" s="1"/>
      <c r="J423" s="1"/>
      <c r="L423" s="1"/>
      <c r="N423" s="1"/>
      <c r="P423" s="1"/>
    </row>
    <row r="424" spans="6:16" ht="15.75" customHeight="1">
      <c r="F424" s="1"/>
      <c r="H424" s="1"/>
      <c r="J424" s="1"/>
      <c r="L424" s="1"/>
      <c r="N424" s="1"/>
      <c r="P424" s="1"/>
    </row>
    <row r="425" spans="6:16" ht="15.75" customHeight="1">
      <c r="F425" s="1"/>
      <c r="H425" s="1"/>
      <c r="J425" s="1"/>
      <c r="L425" s="1"/>
      <c r="N425" s="1"/>
      <c r="P425" s="1"/>
    </row>
    <row r="426" spans="6:16" ht="15.75" customHeight="1">
      <c r="F426" s="1"/>
      <c r="H426" s="1"/>
      <c r="J426" s="1"/>
      <c r="L426" s="1"/>
      <c r="N426" s="1"/>
      <c r="P426" s="1"/>
    </row>
    <row r="427" spans="6:16" ht="15.75" customHeight="1">
      <c r="F427" s="1"/>
      <c r="H427" s="1"/>
      <c r="J427" s="1"/>
      <c r="L427" s="1"/>
      <c r="N427" s="1"/>
      <c r="P427" s="1"/>
    </row>
    <row r="428" spans="6:16" ht="15.75" customHeight="1">
      <c r="F428" s="1"/>
      <c r="H428" s="1"/>
      <c r="J428" s="1"/>
      <c r="L428" s="1"/>
      <c r="N428" s="1"/>
      <c r="P428" s="1"/>
    </row>
    <row r="429" spans="6:16" ht="15.75" customHeight="1">
      <c r="F429" s="1"/>
      <c r="H429" s="1"/>
      <c r="J429" s="1"/>
      <c r="L429" s="1"/>
      <c r="N429" s="1"/>
      <c r="P429" s="1"/>
    </row>
    <row r="430" spans="6:16" ht="15.75" customHeight="1">
      <c r="F430" s="1"/>
      <c r="H430" s="1"/>
      <c r="J430" s="1"/>
      <c r="L430" s="1"/>
      <c r="N430" s="1"/>
      <c r="P430" s="1"/>
    </row>
    <row r="431" spans="6:16" ht="15.75" customHeight="1">
      <c r="F431" s="1"/>
      <c r="H431" s="1"/>
      <c r="J431" s="1"/>
      <c r="L431" s="1"/>
      <c r="N431" s="1"/>
      <c r="P431" s="1"/>
    </row>
    <row r="432" spans="6:16" ht="15.75" customHeight="1">
      <c r="F432" s="1"/>
      <c r="H432" s="1"/>
      <c r="J432" s="1"/>
      <c r="L432" s="1"/>
      <c r="N432" s="1"/>
      <c r="P432" s="1"/>
    </row>
    <row r="433" spans="6:16" ht="15.75" customHeight="1">
      <c r="F433" s="1"/>
      <c r="H433" s="1"/>
      <c r="J433" s="1"/>
      <c r="L433" s="1"/>
      <c r="N433" s="1"/>
      <c r="P433" s="1"/>
    </row>
    <row r="434" spans="6:16" ht="15.75" customHeight="1">
      <c r="F434" s="1"/>
      <c r="H434" s="1"/>
      <c r="J434" s="1"/>
      <c r="L434" s="1"/>
      <c r="N434" s="1"/>
      <c r="P434" s="1"/>
    </row>
    <row r="435" spans="6:16" ht="15.75" customHeight="1">
      <c r="F435" s="1"/>
      <c r="H435" s="1"/>
      <c r="J435" s="1"/>
      <c r="L435" s="1"/>
      <c r="N435" s="1"/>
      <c r="P435" s="1"/>
    </row>
    <row r="436" spans="6:16" ht="15.75" customHeight="1">
      <c r="F436" s="1"/>
      <c r="H436" s="1"/>
      <c r="J436" s="1"/>
      <c r="L436" s="1"/>
      <c r="N436" s="1"/>
      <c r="P436" s="1"/>
    </row>
    <row r="437" spans="6:16" ht="15.75" customHeight="1">
      <c r="F437" s="1"/>
      <c r="H437" s="1"/>
      <c r="J437" s="1"/>
      <c r="L437" s="1"/>
      <c r="N437" s="1"/>
      <c r="P437" s="1"/>
    </row>
    <row r="438" spans="6:16" ht="15.75" customHeight="1">
      <c r="F438" s="1"/>
      <c r="H438" s="1"/>
      <c r="J438" s="1"/>
      <c r="L438" s="1"/>
      <c r="N438" s="1"/>
      <c r="P438" s="1"/>
    </row>
    <row r="439" spans="6:16" ht="15.75" customHeight="1">
      <c r="F439" s="1"/>
      <c r="H439" s="1"/>
      <c r="J439" s="1"/>
      <c r="L439" s="1"/>
      <c r="N439" s="1"/>
      <c r="P439" s="1"/>
    </row>
    <row r="440" spans="6:16" ht="15.75" customHeight="1">
      <c r="F440" s="1"/>
      <c r="H440" s="1"/>
      <c r="J440" s="1"/>
      <c r="L440" s="1"/>
      <c r="N440" s="1"/>
      <c r="P440" s="1"/>
    </row>
    <row r="441" spans="6:16" ht="15.75" customHeight="1">
      <c r="F441" s="1"/>
      <c r="H441" s="1"/>
      <c r="J441" s="1"/>
      <c r="L441" s="1"/>
      <c r="N441" s="1"/>
      <c r="P441" s="1"/>
    </row>
    <row r="442" spans="6:16" ht="15.75" customHeight="1">
      <c r="F442" s="1"/>
      <c r="H442" s="1"/>
      <c r="J442" s="1"/>
      <c r="L442" s="1"/>
      <c r="N442" s="1"/>
      <c r="P442" s="1"/>
    </row>
    <row r="443" spans="6:16" ht="15.75" customHeight="1">
      <c r="F443" s="1"/>
      <c r="H443" s="1"/>
      <c r="J443" s="1"/>
      <c r="L443" s="1"/>
      <c r="N443" s="1"/>
      <c r="P443" s="1"/>
    </row>
    <row r="444" spans="6:16" ht="15.75" customHeight="1">
      <c r="F444" s="1"/>
      <c r="H444" s="1"/>
      <c r="J444" s="1"/>
      <c r="L444" s="1"/>
      <c r="N444" s="1"/>
      <c r="P444" s="1"/>
    </row>
    <row r="445" spans="6:16" ht="15.75" customHeight="1">
      <c r="F445" s="1"/>
      <c r="H445" s="1"/>
      <c r="J445" s="1"/>
      <c r="L445" s="1"/>
      <c r="N445" s="1"/>
      <c r="P445" s="1"/>
    </row>
    <row r="446" spans="6:16" ht="15.75" customHeight="1">
      <c r="F446" s="1"/>
      <c r="H446" s="1"/>
      <c r="J446" s="1"/>
      <c r="L446" s="1"/>
      <c r="N446" s="1"/>
      <c r="P446" s="1"/>
    </row>
    <row r="447" spans="6:16" ht="15.75" customHeight="1">
      <c r="F447" s="1"/>
      <c r="H447" s="1"/>
      <c r="J447" s="1"/>
      <c r="L447" s="1"/>
      <c r="N447" s="1"/>
      <c r="P447" s="1"/>
    </row>
    <row r="448" spans="6:16" ht="15.75" customHeight="1">
      <c r="F448" s="1"/>
      <c r="H448" s="1"/>
      <c r="J448" s="1"/>
      <c r="L448" s="1"/>
      <c r="N448" s="1"/>
      <c r="P448" s="1"/>
    </row>
    <row r="449" spans="6:16" ht="15.75" customHeight="1">
      <c r="F449" s="1"/>
      <c r="H449" s="1"/>
      <c r="J449" s="1"/>
      <c r="L449" s="1"/>
      <c r="N449" s="1"/>
      <c r="P449" s="1"/>
    </row>
    <row r="450" spans="6:16" ht="15.75" customHeight="1">
      <c r="F450" s="1"/>
      <c r="H450" s="1"/>
      <c r="J450" s="1"/>
      <c r="L450" s="1"/>
      <c r="N450" s="1"/>
      <c r="P450" s="1"/>
    </row>
    <row r="451" spans="6:16" ht="15.75" customHeight="1">
      <c r="F451" s="1"/>
      <c r="H451" s="1"/>
      <c r="J451" s="1"/>
      <c r="L451" s="1"/>
      <c r="N451" s="1"/>
      <c r="P451" s="1"/>
    </row>
    <row r="452" spans="6:16" ht="15.75" customHeight="1">
      <c r="F452" s="1"/>
      <c r="H452" s="1"/>
      <c r="J452" s="1"/>
      <c r="L452" s="1"/>
      <c r="N452" s="1"/>
      <c r="P452" s="1"/>
    </row>
    <row r="453" spans="6:16" ht="15.75" customHeight="1">
      <c r="F453" s="1"/>
      <c r="H453" s="1"/>
      <c r="J453" s="1"/>
      <c r="L453" s="1"/>
      <c r="N453" s="1"/>
      <c r="P453" s="1"/>
    </row>
    <row r="454" spans="6:16" ht="15.75" customHeight="1">
      <c r="F454" s="1"/>
      <c r="H454" s="1"/>
      <c r="J454" s="1"/>
      <c r="L454" s="1"/>
      <c r="N454" s="1"/>
      <c r="P454" s="1"/>
    </row>
    <row r="455" spans="6:16" ht="15.75" customHeight="1">
      <c r="F455" s="1"/>
      <c r="H455" s="1"/>
      <c r="J455" s="1"/>
      <c r="L455" s="1"/>
      <c r="N455" s="1"/>
      <c r="P455" s="1"/>
    </row>
    <row r="456" spans="6:16" ht="15.75" customHeight="1">
      <c r="F456" s="1"/>
      <c r="H456" s="1"/>
      <c r="J456" s="1"/>
      <c r="L456" s="1"/>
      <c r="N456" s="1"/>
      <c r="P456" s="1"/>
    </row>
    <row r="457" spans="6:16" ht="15.75" customHeight="1">
      <c r="F457" s="1"/>
      <c r="H457" s="1"/>
      <c r="J457" s="1"/>
      <c r="L457" s="1"/>
      <c r="N457" s="1"/>
      <c r="P457" s="1"/>
    </row>
    <row r="458" spans="6:16" ht="15.75" customHeight="1">
      <c r="F458" s="1"/>
      <c r="H458" s="1"/>
      <c r="J458" s="1"/>
      <c r="L458" s="1"/>
      <c r="N458" s="1"/>
      <c r="P458" s="1"/>
    </row>
    <row r="459" spans="6:16" ht="15.75" customHeight="1">
      <c r="F459" s="1"/>
      <c r="H459" s="1"/>
      <c r="J459" s="1"/>
      <c r="L459" s="1"/>
      <c r="N459" s="1"/>
      <c r="P459" s="1"/>
    </row>
    <row r="460" spans="6:16" ht="15.75" customHeight="1">
      <c r="F460" s="1"/>
      <c r="H460" s="1"/>
      <c r="J460" s="1"/>
      <c r="L460" s="1"/>
      <c r="N460" s="1"/>
      <c r="P460" s="1"/>
    </row>
    <row r="461" spans="6:16" ht="15.75" customHeight="1">
      <c r="F461" s="1"/>
      <c r="H461" s="1"/>
      <c r="J461" s="1"/>
      <c r="L461" s="1"/>
      <c r="N461" s="1"/>
      <c r="P461" s="1"/>
    </row>
    <row r="462" spans="6:16" ht="15.75" customHeight="1">
      <c r="F462" s="1"/>
      <c r="H462" s="1"/>
      <c r="J462" s="1"/>
      <c r="L462" s="1"/>
      <c r="N462" s="1"/>
      <c r="P462" s="1"/>
    </row>
    <row r="463" spans="6:16" ht="15.75" customHeight="1">
      <c r="F463" s="1"/>
      <c r="H463" s="1"/>
      <c r="J463" s="1"/>
      <c r="L463" s="1"/>
      <c r="N463" s="1"/>
      <c r="P463" s="1"/>
    </row>
    <row r="464" spans="6:16" ht="15.75" customHeight="1">
      <c r="F464" s="1"/>
      <c r="H464" s="1"/>
      <c r="J464" s="1"/>
      <c r="L464" s="1"/>
      <c r="N464" s="1"/>
      <c r="P464" s="1"/>
    </row>
    <row r="465" spans="6:16" ht="15.75" customHeight="1">
      <c r="F465" s="1"/>
      <c r="H465" s="1"/>
      <c r="J465" s="1"/>
      <c r="L465" s="1"/>
      <c r="N465" s="1"/>
      <c r="P465" s="1"/>
    </row>
    <row r="466" spans="6:16" ht="15.75" customHeight="1">
      <c r="F466" s="1"/>
      <c r="H466" s="1"/>
      <c r="J466" s="1"/>
      <c r="L466" s="1"/>
      <c r="N466" s="1"/>
      <c r="P466" s="1"/>
    </row>
    <row r="467" spans="6:16" ht="15.75" customHeight="1">
      <c r="F467" s="1"/>
      <c r="H467" s="1"/>
      <c r="J467" s="1"/>
      <c r="L467" s="1"/>
      <c r="N467" s="1"/>
      <c r="P467" s="1"/>
    </row>
    <row r="468" spans="6:16" ht="15.75" customHeight="1">
      <c r="F468" s="1"/>
      <c r="H468" s="1"/>
      <c r="J468" s="1"/>
      <c r="L468" s="1"/>
      <c r="N468" s="1"/>
      <c r="P468" s="1"/>
    </row>
    <row r="469" spans="6:16" ht="15.75" customHeight="1">
      <c r="F469" s="1"/>
      <c r="H469" s="1"/>
      <c r="J469" s="1"/>
      <c r="L469" s="1"/>
      <c r="N469" s="1"/>
      <c r="P469" s="1"/>
    </row>
    <row r="470" spans="6:16" ht="15.75" customHeight="1">
      <c r="F470" s="1"/>
      <c r="H470" s="1"/>
      <c r="J470" s="1"/>
      <c r="L470" s="1"/>
      <c r="N470" s="1"/>
      <c r="P470" s="1"/>
    </row>
    <row r="471" spans="6:16" ht="15.75" customHeight="1">
      <c r="F471" s="1"/>
      <c r="H471" s="1"/>
      <c r="J471" s="1"/>
      <c r="L471" s="1"/>
      <c r="N471" s="1"/>
      <c r="P471" s="1"/>
    </row>
    <row r="472" spans="6:16" ht="15.75" customHeight="1">
      <c r="F472" s="1"/>
      <c r="H472" s="1"/>
      <c r="J472" s="1"/>
      <c r="L472" s="1"/>
      <c r="N472" s="1"/>
      <c r="P472" s="1"/>
    </row>
    <row r="473" spans="6:16" ht="15.75" customHeight="1">
      <c r="F473" s="1"/>
      <c r="H473" s="1"/>
      <c r="J473" s="1"/>
      <c r="L473" s="1"/>
      <c r="N473" s="1"/>
      <c r="P473" s="1"/>
    </row>
    <row r="474" spans="6:16" ht="15.75" customHeight="1">
      <c r="F474" s="1"/>
      <c r="H474" s="1"/>
      <c r="J474" s="1"/>
      <c r="L474" s="1"/>
      <c r="N474" s="1"/>
      <c r="P474" s="1"/>
    </row>
    <row r="475" spans="6:16" ht="15.75" customHeight="1">
      <c r="F475" s="1"/>
      <c r="H475" s="1"/>
      <c r="J475" s="1"/>
      <c r="L475" s="1"/>
      <c r="N475" s="1"/>
      <c r="P475" s="1"/>
    </row>
    <row r="476" spans="6:16" ht="15.75" customHeight="1">
      <c r="F476" s="1"/>
      <c r="H476" s="1"/>
      <c r="J476" s="1"/>
      <c r="L476" s="1"/>
      <c r="N476" s="1"/>
      <c r="P476" s="1"/>
    </row>
    <row r="477" spans="6:16" ht="15.75" customHeight="1">
      <c r="F477" s="1"/>
      <c r="H477" s="1"/>
      <c r="J477" s="1"/>
      <c r="L477" s="1"/>
      <c r="N477" s="1"/>
      <c r="P477" s="1"/>
    </row>
    <row r="478" spans="6:16" ht="15.75" customHeight="1">
      <c r="F478" s="1"/>
      <c r="H478" s="1"/>
      <c r="J478" s="1"/>
      <c r="L478" s="1"/>
      <c r="N478" s="1"/>
      <c r="P478" s="1"/>
    </row>
    <row r="479" spans="6:16" ht="15.75" customHeight="1">
      <c r="F479" s="1"/>
      <c r="H479" s="1"/>
      <c r="J479" s="1"/>
      <c r="L479" s="1"/>
      <c r="N479" s="1"/>
      <c r="P479" s="1"/>
    </row>
    <row r="480" spans="6:16" ht="15.75" customHeight="1">
      <c r="F480" s="1"/>
      <c r="H480" s="1"/>
      <c r="J480" s="1"/>
      <c r="L480" s="1"/>
      <c r="N480" s="1"/>
      <c r="P480" s="1"/>
    </row>
    <row r="481" spans="6:16" ht="15.75" customHeight="1">
      <c r="F481" s="1"/>
      <c r="H481" s="1"/>
      <c r="J481" s="1"/>
      <c r="L481" s="1"/>
      <c r="N481" s="1"/>
      <c r="P481" s="1"/>
    </row>
    <row r="482" spans="6:16" ht="15.75" customHeight="1">
      <c r="F482" s="1"/>
      <c r="H482" s="1"/>
      <c r="J482" s="1"/>
      <c r="L482" s="1"/>
      <c r="N482" s="1"/>
      <c r="P482" s="1"/>
    </row>
    <row r="483" spans="6:16" ht="15.75" customHeight="1">
      <c r="F483" s="1"/>
      <c r="H483" s="1"/>
      <c r="J483" s="1"/>
      <c r="L483" s="1"/>
      <c r="N483" s="1"/>
      <c r="P483" s="1"/>
    </row>
    <row r="484" spans="6:16" ht="15.75" customHeight="1">
      <c r="F484" s="1"/>
      <c r="H484" s="1"/>
      <c r="J484" s="1"/>
      <c r="L484" s="1"/>
      <c r="N484" s="1"/>
      <c r="P484" s="1"/>
    </row>
    <row r="485" spans="6:16" ht="15.75" customHeight="1">
      <c r="F485" s="1"/>
      <c r="H485" s="1"/>
      <c r="J485" s="1"/>
      <c r="L485" s="1"/>
      <c r="N485" s="1"/>
      <c r="P485" s="1"/>
    </row>
    <row r="486" spans="6:16" ht="15.75" customHeight="1">
      <c r="F486" s="1"/>
      <c r="H486" s="1"/>
      <c r="J486" s="1"/>
      <c r="L486" s="1"/>
      <c r="N486" s="1"/>
      <c r="P486" s="1"/>
    </row>
    <row r="487" spans="6:16" ht="15.75" customHeight="1">
      <c r="F487" s="1"/>
      <c r="H487" s="1"/>
      <c r="J487" s="1"/>
      <c r="L487" s="1"/>
      <c r="N487" s="1"/>
      <c r="P487" s="1"/>
    </row>
    <row r="488" spans="6:16" ht="15.75" customHeight="1">
      <c r="F488" s="1"/>
      <c r="H488" s="1"/>
      <c r="J488" s="1"/>
      <c r="L488" s="1"/>
      <c r="N488" s="1"/>
      <c r="P488" s="1"/>
    </row>
    <row r="489" spans="6:16" ht="15.75" customHeight="1">
      <c r="F489" s="1"/>
      <c r="H489" s="1"/>
      <c r="J489" s="1"/>
      <c r="L489" s="1"/>
      <c r="N489" s="1"/>
      <c r="P489" s="1"/>
    </row>
    <row r="490" spans="6:16" ht="15.75" customHeight="1">
      <c r="F490" s="1"/>
      <c r="H490" s="1"/>
      <c r="J490" s="1"/>
      <c r="L490" s="1"/>
      <c r="N490" s="1"/>
      <c r="P490" s="1"/>
    </row>
    <row r="491" spans="6:16" ht="15.75" customHeight="1">
      <c r="F491" s="1"/>
      <c r="H491" s="1"/>
      <c r="J491" s="1"/>
      <c r="L491" s="1"/>
      <c r="N491" s="1"/>
      <c r="P491" s="1"/>
    </row>
    <row r="492" spans="6:16" ht="15.75" customHeight="1">
      <c r="F492" s="1"/>
      <c r="H492" s="1"/>
      <c r="J492" s="1"/>
      <c r="L492" s="1"/>
      <c r="N492" s="1"/>
      <c r="P492" s="1"/>
    </row>
    <row r="493" spans="6:16" ht="15.75" customHeight="1">
      <c r="F493" s="1"/>
      <c r="H493" s="1"/>
      <c r="J493" s="1"/>
      <c r="L493" s="1"/>
      <c r="N493" s="1"/>
      <c r="P493" s="1"/>
    </row>
    <row r="494" spans="6:16" ht="15.75" customHeight="1">
      <c r="F494" s="1"/>
      <c r="H494" s="1"/>
      <c r="J494" s="1"/>
      <c r="L494" s="1"/>
      <c r="N494" s="1"/>
      <c r="P494" s="1"/>
    </row>
    <row r="495" spans="6:16" ht="15.75" customHeight="1">
      <c r="F495" s="1"/>
      <c r="H495" s="1"/>
      <c r="J495" s="1"/>
      <c r="L495" s="1"/>
      <c r="N495" s="1"/>
      <c r="P495" s="1"/>
    </row>
    <row r="496" spans="6:16" ht="15.75" customHeight="1">
      <c r="F496" s="1"/>
      <c r="H496" s="1"/>
      <c r="J496" s="1"/>
      <c r="L496" s="1"/>
      <c r="N496" s="1"/>
      <c r="P496" s="1"/>
    </row>
    <row r="497" spans="6:16" ht="15.75" customHeight="1">
      <c r="F497" s="1"/>
      <c r="H497" s="1"/>
      <c r="J497" s="1"/>
      <c r="L497" s="1"/>
      <c r="N497" s="1"/>
      <c r="P497" s="1"/>
    </row>
    <row r="498" spans="6:16" ht="15.75" customHeight="1">
      <c r="F498" s="1"/>
      <c r="H498" s="1"/>
      <c r="J498" s="1"/>
      <c r="L498" s="1"/>
      <c r="N498" s="1"/>
      <c r="P498" s="1"/>
    </row>
    <row r="499" spans="6:16" ht="15.75" customHeight="1">
      <c r="F499" s="1"/>
      <c r="H499" s="1"/>
      <c r="J499" s="1"/>
      <c r="L499" s="1"/>
      <c r="N499" s="1"/>
      <c r="P499" s="1"/>
    </row>
    <row r="500" spans="6:16" ht="15.75" customHeight="1">
      <c r="F500" s="1"/>
      <c r="H500" s="1"/>
      <c r="J500" s="1"/>
      <c r="L500" s="1"/>
      <c r="N500" s="1"/>
      <c r="P500" s="1"/>
    </row>
    <row r="501" spans="6:16" ht="15.75" customHeight="1">
      <c r="F501" s="1"/>
      <c r="H501" s="1"/>
      <c r="J501" s="1"/>
      <c r="L501" s="1"/>
      <c r="N501" s="1"/>
      <c r="P501" s="1"/>
    </row>
    <row r="502" spans="6:16" ht="15.75" customHeight="1">
      <c r="F502" s="1"/>
      <c r="H502" s="1"/>
      <c r="J502" s="1"/>
      <c r="L502" s="1"/>
      <c r="N502" s="1"/>
      <c r="P502" s="1"/>
    </row>
    <row r="503" spans="6:16" ht="15.75" customHeight="1">
      <c r="F503" s="1"/>
      <c r="H503" s="1"/>
      <c r="J503" s="1"/>
      <c r="L503" s="1"/>
      <c r="N503" s="1"/>
      <c r="P503" s="1"/>
    </row>
    <row r="504" spans="6:16" ht="15.75" customHeight="1">
      <c r="F504" s="1"/>
      <c r="H504" s="1"/>
      <c r="J504" s="1"/>
      <c r="L504" s="1"/>
      <c r="N504" s="1"/>
      <c r="P504" s="1"/>
    </row>
    <row r="505" spans="6:16" ht="15.75" customHeight="1">
      <c r="F505" s="1"/>
      <c r="H505" s="1"/>
      <c r="J505" s="1"/>
      <c r="L505" s="1"/>
      <c r="N505" s="1"/>
      <c r="P505" s="1"/>
    </row>
    <row r="506" spans="6:16" ht="15.75" customHeight="1">
      <c r="F506" s="1"/>
      <c r="H506" s="1"/>
      <c r="J506" s="1"/>
      <c r="L506" s="1"/>
      <c r="N506" s="1"/>
      <c r="P506" s="1"/>
    </row>
    <row r="507" spans="6:16" ht="15.75" customHeight="1">
      <c r="F507" s="1"/>
      <c r="H507" s="1"/>
      <c r="J507" s="1"/>
      <c r="L507" s="1"/>
      <c r="N507" s="1"/>
      <c r="P507" s="1"/>
    </row>
    <row r="508" spans="6:16" ht="15.75" customHeight="1">
      <c r="F508" s="1"/>
      <c r="H508" s="1"/>
      <c r="J508" s="1"/>
      <c r="L508" s="1"/>
      <c r="N508" s="1"/>
      <c r="P508" s="1"/>
    </row>
    <row r="509" spans="6:16" ht="15.75" customHeight="1">
      <c r="F509" s="1"/>
      <c r="H509" s="1"/>
      <c r="J509" s="1"/>
      <c r="L509" s="1"/>
      <c r="N509" s="1"/>
      <c r="P509" s="1"/>
    </row>
    <row r="510" spans="6:16" ht="15.75" customHeight="1">
      <c r="F510" s="1"/>
      <c r="H510" s="1"/>
      <c r="J510" s="1"/>
      <c r="L510" s="1"/>
      <c r="N510" s="1"/>
      <c r="P510" s="1"/>
    </row>
    <row r="511" spans="6:16" ht="15.75" customHeight="1">
      <c r="F511" s="1"/>
      <c r="H511" s="1"/>
      <c r="J511" s="1"/>
      <c r="L511" s="1"/>
      <c r="N511" s="1"/>
      <c r="P511" s="1"/>
    </row>
    <row r="512" spans="6:16" ht="15.75" customHeight="1">
      <c r="F512" s="1"/>
      <c r="H512" s="1"/>
      <c r="J512" s="1"/>
      <c r="L512" s="1"/>
      <c r="N512" s="1"/>
      <c r="P512" s="1"/>
    </row>
    <row r="513" spans="6:16" ht="15.75" customHeight="1">
      <c r="F513" s="1"/>
      <c r="H513" s="1"/>
      <c r="J513" s="1"/>
      <c r="L513" s="1"/>
      <c r="N513" s="1"/>
      <c r="P513" s="1"/>
    </row>
    <row r="514" spans="6:16" ht="15.75" customHeight="1">
      <c r="F514" s="1"/>
      <c r="H514" s="1"/>
      <c r="J514" s="1"/>
      <c r="L514" s="1"/>
      <c r="N514" s="1"/>
      <c r="P514" s="1"/>
    </row>
    <row r="515" spans="6:16" ht="15.75" customHeight="1">
      <c r="F515" s="1"/>
      <c r="H515" s="1"/>
      <c r="J515" s="1"/>
      <c r="L515" s="1"/>
      <c r="N515" s="1"/>
      <c r="P515" s="1"/>
    </row>
    <row r="516" spans="6:16" ht="15.75" customHeight="1">
      <c r="F516" s="1"/>
      <c r="H516" s="1"/>
      <c r="J516" s="1"/>
      <c r="L516" s="1"/>
      <c r="N516" s="1"/>
      <c r="P516" s="1"/>
    </row>
    <row r="517" spans="6:16" ht="15.75" customHeight="1">
      <c r="F517" s="1"/>
      <c r="H517" s="1"/>
      <c r="J517" s="1"/>
      <c r="L517" s="1"/>
      <c r="N517" s="1"/>
      <c r="P517" s="1"/>
    </row>
    <row r="518" spans="6:16" ht="15.75" customHeight="1">
      <c r="F518" s="1"/>
      <c r="H518" s="1"/>
      <c r="J518" s="1"/>
      <c r="L518" s="1"/>
      <c r="N518" s="1"/>
      <c r="P518" s="1"/>
    </row>
    <row r="519" spans="6:16" ht="15.75" customHeight="1">
      <c r="F519" s="1"/>
      <c r="H519" s="1"/>
      <c r="J519" s="1"/>
      <c r="L519" s="1"/>
      <c r="N519" s="1"/>
      <c r="P519" s="1"/>
    </row>
    <row r="520" spans="6:16" ht="15.75" customHeight="1">
      <c r="F520" s="1"/>
      <c r="H520" s="1"/>
      <c r="J520" s="1"/>
      <c r="L520" s="1"/>
      <c r="N520" s="1"/>
      <c r="P520" s="1"/>
    </row>
    <row r="521" spans="6:16" ht="15.75" customHeight="1">
      <c r="F521" s="1"/>
      <c r="H521" s="1"/>
      <c r="J521" s="1"/>
      <c r="L521" s="1"/>
      <c r="N521" s="1"/>
      <c r="P521" s="1"/>
    </row>
    <row r="522" spans="6:16" ht="15.75" customHeight="1">
      <c r="F522" s="1"/>
      <c r="H522" s="1"/>
      <c r="J522" s="1"/>
      <c r="L522" s="1"/>
      <c r="N522" s="1"/>
      <c r="P522" s="1"/>
    </row>
    <row r="523" spans="6:16" ht="15.75" customHeight="1">
      <c r="F523" s="1"/>
      <c r="H523" s="1"/>
      <c r="J523" s="1"/>
      <c r="L523" s="1"/>
      <c r="N523" s="1"/>
      <c r="P523" s="1"/>
    </row>
    <row r="524" spans="6:16" ht="15.75" customHeight="1">
      <c r="F524" s="1"/>
      <c r="H524" s="1"/>
      <c r="J524" s="1"/>
      <c r="L524" s="1"/>
      <c r="N524" s="1"/>
      <c r="P524" s="1"/>
    </row>
    <row r="525" spans="6:16" ht="15.75" customHeight="1">
      <c r="F525" s="1"/>
      <c r="H525" s="1"/>
      <c r="J525" s="1"/>
      <c r="L525" s="1"/>
      <c r="N525" s="1"/>
      <c r="P525" s="1"/>
    </row>
    <row r="526" spans="6:16" ht="15.75" customHeight="1">
      <c r="F526" s="1"/>
      <c r="H526" s="1"/>
      <c r="J526" s="1"/>
      <c r="L526" s="1"/>
      <c r="N526" s="1"/>
      <c r="P526" s="1"/>
    </row>
    <row r="527" spans="6:16" ht="15.75" customHeight="1">
      <c r="F527" s="1"/>
      <c r="H527" s="1"/>
      <c r="J527" s="1"/>
      <c r="L527" s="1"/>
      <c r="N527" s="1"/>
      <c r="P527" s="1"/>
    </row>
    <row r="528" spans="6:16" ht="15.75" customHeight="1">
      <c r="F528" s="1"/>
      <c r="H528" s="1"/>
      <c r="J528" s="1"/>
      <c r="L528" s="1"/>
      <c r="N528" s="1"/>
      <c r="P528" s="1"/>
    </row>
    <row r="529" spans="6:16" ht="15.75" customHeight="1">
      <c r="F529" s="1"/>
      <c r="H529" s="1"/>
      <c r="J529" s="1"/>
      <c r="L529" s="1"/>
      <c r="N529" s="1"/>
      <c r="P529" s="1"/>
    </row>
    <row r="530" spans="6:16" ht="15.75" customHeight="1">
      <c r="F530" s="1"/>
      <c r="H530" s="1"/>
      <c r="J530" s="1"/>
      <c r="L530" s="1"/>
      <c r="N530" s="1"/>
      <c r="P530" s="1"/>
    </row>
    <row r="531" spans="6:16" ht="15.75" customHeight="1">
      <c r="F531" s="1"/>
      <c r="H531" s="1"/>
      <c r="J531" s="1"/>
      <c r="L531" s="1"/>
      <c r="N531" s="1"/>
      <c r="P531" s="1"/>
    </row>
    <row r="532" spans="6:16" ht="15.75" customHeight="1">
      <c r="F532" s="1"/>
      <c r="H532" s="1"/>
      <c r="J532" s="1"/>
      <c r="L532" s="1"/>
      <c r="N532" s="1"/>
      <c r="P532" s="1"/>
    </row>
    <row r="533" spans="6:16" ht="15.75" customHeight="1">
      <c r="F533" s="1"/>
      <c r="H533" s="1"/>
      <c r="J533" s="1"/>
      <c r="L533" s="1"/>
      <c r="N533" s="1"/>
      <c r="P533" s="1"/>
    </row>
    <row r="534" spans="6:16" ht="15.75" customHeight="1">
      <c r="F534" s="1"/>
      <c r="H534" s="1"/>
      <c r="J534" s="1"/>
      <c r="L534" s="1"/>
      <c r="N534" s="1"/>
      <c r="P534" s="1"/>
    </row>
    <row r="535" spans="6:16" ht="15.75" customHeight="1">
      <c r="F535" s="1"/>
      <c r="H535" s="1"/>
      <c r="J535" s="1"/>
      <c r="L535" s="1"/>
      <c r="N535" s="1"/>
      <c r="P535" s="1"/>
    </row>
    <row r="536" spans="6:16" ht="15.75" customHeight="1">
      <c r="F536" s="1"/>
      <c r="H536" s="1"/>
      <c r="J536" s="1"/>
      <c r="L536" s="1"/>
      <c r="N536" s="1"/>
      <c r="P536" s="1"/>
    </row>
    <row r="537" spans="6:16" ht="15.75" customHeight="1">
      <c r="F537" s="1"/>
      <c r="H537" s="1"/>
      <c r="J537" s="1"/>
      <c r="L537" s="1"/>
      <c r="N537" s="1"/>
      <c r="P537" s="1"/>
    </row>
    <row r="538" spans="6:16" ht="15.75" customHeight="1">
      <c r="F538" s="1"/>
      <c r="H538" s="1"/>
      <c r="J538" s="1"/>
      <c r="L538" s="1"/>
      <c r="N538" s="1"/>
      <c r="P538" s="1"/>
    </row>
    <row r="539" spans="6:16" ht="15.75" customHeight="1">
      <c r="F539" s="1"/>
      <c r="H539" s="1"/>
      <c r="J539" s="1"/>
      <c r="L539" s="1"/>
      <c r="N539" s="1"/>
      <c r="P539" s="1"/>
    </row>
    <row r="540" spans="6:16" ht="15.75" customHeight="1">
      <c r="F540" s="1"/>
      <c r="H540" s="1"/>
      <c r="J540" s="1"/>
      <c r="L540" s="1"/>
      <c r="N540" s="1"/>
      <c r="P540" s="1"/>
    </row>
    <row r="541" spans="6:16" ht="15.75" customHeight="1">
      <c r="F541" s="1"/>
      <c r="H541" s="1"/>
      <c r="J541" s="1"/>
      <c r="L541" s="1"/>
      <c r="N541" s="1"/>
      <c r="P541" s="1"/>
    </row>
    <row r="542" spans="6:16" ht="15.75" customHeight="1">
      <c r="F542" s="1"/>
      <c r="H542" s="1"/>
      <c r="J542" s="1"/>
      <c r="L542" s="1"/>
      <c r="N542" s="1"/>
      <c r="P542" s="1"/>
    </row>
    <row r="543" spans="6:16" ht="15.75" customHeight="1">
      <c r="F543" s="1"/>
      <c r="H543" s="1"/>
      <c r="J543" s="1"/>
      <c r="L543" s="1"/>
      <c r="N543" s="1"/>
      <c r="P543" s="1"/>
    </row>
    <row r="544" spans="6:16" ht="15.75" customHeight="1">
      <c r="F544" s="1"/>
      <c r="H544" s="1"/>
      <c r="J544" s="1"/>
      <c r="L544" s="1"/>
      <c r="N544" s="1"/>
      <c r="P544" s="1"/>
    </row>
    <row r="545" spans="6:16" ht="15.75" customHeight="1">
      <c r="F545" s="1"/>
      <c r="H545" s="1"/>
      <c r="J545" s="1"/>
      <c r="L545" s="1"/>
      <c r="N545" s="1"/>
      <c r="P545" s="1"/>
    </row>
    <row r="546" spans="6:16" ht="15.75" customHeight="1">
      <c r="F546" s="1"/>
      <c r="H546" s="1"/>
      <c r="J546" s="1"/>
      <c r="L546" s="1"/>
      <c r="N546" s="1"/>
      <c r="P546" s="1"/>
    </row>
    <row r="547" spans="6:16" ht="15.75" customHeight="1">
      <c r="F547" s="1"/>
      <c r="H547" s="1"/>
      <c r="J547" s="1"/>
      <c r="L547" s="1"/>
      <c r="N547" s="1"/>
      <c r="P547" s="1"/>
    </row>
    <row r="548" spans="6:16" ht="15.75" customHeight="1">
      <c r="F548" s="1"/>
      <c r="H548" s="1"/>
      <c r="J548" s="1"/>
      <c r="L548" s="1"/>
      <c r="N548" s="1"/>
      <c r="P548" s="1"/>
    </row>
    <row r="549" spans="6:16" ht="15.75" customHeight="1">
      <c r="F549" s="1"/>
      <c r="H549" s="1"/>
      <c r="J549" s="1"/>
      <c r="L549" s="1"/>
      <c r="N549" s="1"/>
      <c r="P549" s="1"/>
    </row>
    <row r="550" spans="6:16" ht="15.75" customHeight="1">
      <c r="F550" s="1"/>
      <c r="H550" s="1"/>
      <c r="J550" s="1"/>
      <c r="L550" s="1"/>
      <c r="N550" s="1"/>
      <c r="P550" s="1"/>
    </row>
    <row r="551" spans="6:16" ht="15.75" customHeight="1">
      <c r="F551" s="1"/>
      <c r="H551" s="1"/>
      <c r="J551" s="1"/>
      <c r="L551" s="1"/>
      <c r="N551" s="1"/>
      <c r="P551" s="1"/>
    </row>
    <row r="552" spans="6:16" ht="15.75" customHeight="1">
      <c r="F552" s="1"/>
      <c r="H552" s="1"/>
      <c r="J552" s="1"/>
      <c r="L552" s="1"/>
      <c r="N552" s="1"/>
      <c r="P552" s="1"/>
    </row>
    <row r="553" spans="6:16" ht="15.75" customHeight="1">
      <c r="F553" s="1"/>
      <c r="H553" s="1"/>
      <c r="J553" s="1"/>
      <c r="L553" s="1"/>
      <c r="N553" s="1"/>
      <c r="P553" s="1"/>
    </row>
    <row r="554" spans="6:16" ht="15.75" customHeight="1">
      <c r="F554" s="1"/>
      <c r="H554" s="1"/>
      <c r="J554" s="1"/>
      <c r="L554" s="1"/>
      <c r="N554" s="1"/>
      <c r="P554" s="1"/>
    </row>
    <row r="555" spans="6:16" ht="15.75" customHeight="1">
      <c r="F555" s="1"/>
      <c r="H555" s="1"/>
      <c r="J555" s="1"/>
      <c r="L555" s="1"/>
      <c r="N555" s="1"/>
      <c r="P555" s="1"/>
    </row>
    <row r="556" spans="6:16" ht="15.75" customHeight="1">
      <c r="F556" s="1"/>
      <c r="H556" s="1"/>
      <c r="J556" s="1"/>
      <c r="L556" s="1"/>
      <c r="N556" s="1"/>
      <c r="P556" s="1"/>
    </row>
    <row r="557" spans="6:16" ht="15.75" customHeight="1">
      <c r="F557" s="1"/>
      <c r="H557" s="1"/>
      <c r="J557" s="1"/>
      <c r="L557" s="1"/>
      <c r="N557" s="1"/>
      <c r="P557" s="1"/>
    </row>
    <row r="558" spans="6:16" ht="15.75" customHeight="1">
      <c r="F558" s="1"/>
      <c r="H558" s="1"/>
      <c r="J558" s="1"/>
      <c r="L558" s="1"/>
      <c r="N558" s="1"/>
      <c r="P558" s="1"/>
    </row>
    <row r="559" spans="6:16" ht="15.75" customHeight="1">
      <c r="F559" s="1"/>
      <c r="H559" s="1"/>
      <c r="J559" s="1"/>
      <c r="L559" s="1"/>
      <c r="N559" s="1"/>
      <c r="P559" s="1"/>
    </row>
    <row r="560" spans="6:16" ht="15.75" customHeight="1">
      <c r="F560" s="1"/>
      <c r="H560" s="1"/>
      <c r="J560" s="1"/>
      <c r="L560" s="1"/>
      <c r="N560" s="1"/>
      <c r="P560" s="1"/>
    </row>
    <row r="561" spans="6:16" ht="15.75" customHeight="1">
      <c r="F561" s="1"/>
      <c r="H561" s="1"/>
      <c r="J561" s="1"/>
      <c r="L561" s="1"/>
      <c r="N561" s="1"/>
      <c r="P561" s="1"/>
    </row>
    <row r="562" spans="6:16" ht="15.75" customHeight="1">
      <c r="F562" s="1"/>
      <c r="H562" s="1"/>
      <c r="J562" s="1"/>
      <c r="L562" s="1"/>
      <c r="N562" s="1"/>
      <c r="P562" s="1"/>
    </row>
    <row r="563" spans="6:16" ht="15.75" customHeight="1">
      <c r="F563" s="1"/>
      <c r="H563" s="1"/>
      <c r="J563" s="1"/>
      <c r="L563" s="1"/>
      <c r="N563" s="1"/>
      <c r="P563" s="1"/>
    </row>
    <row r="564" spans="6:16" ht="15.75" customHeight="1">
      <c r="F564" s="1"/>
      <c r="H564" s="1"/>
      <c r="J564" s="1"/>
      <c r="L564" s="1"/>
      <c r="N564" s="1"/>
      <c r="P564" s="1"/>
    </row>
    <row r="565" spans="6:16" ht="15.75" customHeight="1">
      <c r="F565" s="1"/>
      <c r="H565" s="1"/>
      <c r="J565" s="1"/>
      <c r="L565" s="1"/>
      <c r="N565" s="1"/>
      <c r="P565" s="1"/>
    </row>
    <row r="566" spans="6:16" ht="15.75" customHeight="1">
      <c r="F566" s="1"/>
      <c r="H566" s="1"/>
      <c r="J566" s="1"/>
      <c r="L566" s="1"/>
      <c r="N566" s="1"/>
      <c r="P566" s="1"/>
    </row>
    <row r="567" spans="6:16" ht="15.75" customHeight="1">
      <c r="F567" s="1"/>
      <c r="H567" s="1"/>
      <c r="J567" s="1"/>
      <c r="L567" s="1"/>
      <c r="N567" s="1"/>
      <c r="P567" s="1"/>
    </row>
    <row r="568" spans="6:16" ht="15.75" customHeight="1">
      <c r="F568" s="1"/>
      <c r="H568" s="1"/>
      <c r="J568" s="1"/>
      <c r="L568" s="1"/>
      <c r="N568" s="1"/>
      <c r="P568" s="1"/>
    </row>
    <row r="569" spans="6:16" ht="15.75" customHeight="1">
      <c r="F569" s="1"/>
      <c r="H569" s="1"/>
      <c r="J569" s="1"/>
      <c r="L569" s="1"/>
      <c r="N569" s="1"/>
      <c r="P569" s="1"/>
    </row>
    <row r="570" spans="6:16" ht="15.75" customHeight="1">
      <c r="F570" s="1"/>
      <c r="H570" s="1"/>
      <c r="J570" s="1"/>
      <c r="L570" s="1"/>
      <c r="N570" s="1"/>
      <c r="P570" s="1"/>
    </row>
    <row r="571" spans="6:16" ht="15.75" customHeight="1">
      <c r="F571" s="1"/>
      <c r="H571" s="1"/>
      <c r="J571" s="1"/>
      <c r="L571" s="1"/>
      <c r="N571" s="1"/>
      <c r="P571" s="1"/>
    </row>
    <row r="572" spans="6:16" ht="15.75" customHeight="1">
      <c r="F572" s="1"/>
      <c r="H572" s="1"/>
      <c r="J572" s="1"/>
      <c r="L572" s="1"/>
      <c r="N572" s="1"/>
      <c r="P572" s="1"/>
    </row>
    <row r="573" spans="6:16" ht="15.75" customHeight="1">
      <c r="F573" s="1"/>
      <c r="H573" s="1"/>
      <c r="J573" s="1"/>
      <c r="L573" s="1"/>
      <c r="N573" s="1"/>
      <c r="P573" s="1"/>
    </row>
    <row r="574" spans="6:16" ht="15.75" customHeight="1">
      <c r="F574" s="1"/>
      <c r="H574" s="1"/>
      <c r="J574" s="1"/>
      <c r="L574" s="1"/>
      <c r="N574" s="1"/>
      <c r="P574" s="1"/>
    </row>
    <row r="575" spans="6:16" ht="15.75" customHeight="1">
      <c r="F575" s="1"/>
      <c r="H575" s="1"/>
      <c r="J575" s="1"/>
      <c r="L575" s="1"/>
      <c r="N575" s="1"/>
      <c r="P575" s="1"/>
    </row>
    <row r="576" spans="6:16" ht="15.75" customHeight="1">
      <c r="F576" s="1"/>
      <c r="H576" s="1"/>
      <c r="J576" s="1"/>
      <c r="L576" s="1"/>
      <c r="N576" s="1"/>
      <c r="P576" s="1"/>
    </row>
    <row r="577" spans="6:16" ht="15.75" customHeight="1">
      <c r="F577" s="1"/>
      <c r="H577" s="1"/>
      <c r="J577" s="1"/>
      <c r="L577" s="1"/>
      <c r="N577" s="1"/>
      <c r="P577" s="1"/>
    </row>
    <row r="578" spans="6:16" ht="15.75" customHeight="1">
      <c r="F578" s="1"/>
      <c r="H578" s="1"/>
      <c r="J578" s="1"/>
      <c r="L578" s="1"/>
      <c r="N578" s="1"/>
      <c r="P578" s="1"/>
    </row>
    <row r="579" spans="6:16" ht="15.75" customHeight="1">
      <c r="F579" s="1"/>
      <c r="H579" s="1"/>
      <c r="J579" s="1"/>
      <c r="L579" s="1"/>
      <c r="N579" s="1"/>
      <c r="P579" s="1"/>
    </row>
    <row r="580" spans="6:16" ht="15.75" customHeight="1">
      <c r="F580" s="1"/>
      <c r="H580" s="1"/>
      <c r="J580" s="1"/>
      <c r="L580" s="1"/>
      <c r="N580" s="1"/>
      <c r="P580" s="1"/>
    </row>
    <row r="581" spans="6:16" ht="15.75" customHeight="1">
      <c r="F581" s="1"/>
      <c r="H581" s="1"/>
      <c r="J581" s="1"/>
      <c r="L581" s="1"/>
      <c r="N581" s="1"/>
      <c r="P581" s="1"/>
    </row>
    <row r="582" spans="6:16" ht="15.75" customHeight="1">
      <c r="F582" s="1"/>
      <c r="H582" s="1"/>
      <c r="J582" s="1"/>
      <c r="L582" s="1"/>
      <c r="N582" s="1"/>
      <c r="P582" s="1"/>
    </row>
    <row r="583" spans="6:16" ht="15.75" customHeight="1">
      <c r="F583" s="1"/>
      <c r="H583" s="1"/>
      <c r="J583" s="1"/>
      <c r="L583" s="1"/>
      <c r="N583" s="1"/>
      <c r="P583" s="1"/>
    </row>
    <row r="584" spans="6:16" ht="15.75" customHeight="1">
      <c r="F584" s="1"/>
      <c r="H584" s="1"/>
      <c r="J584" s="1"/>
      <c r="L584" s="1"/>
      <c r="N584" s="1"/>
      <c r="P584" s="1"/>
    </row>
    <row r="585" spans="6:16" ht="15.75" customHeight="1">
      <c r="F585" s="1"/>
      <c r="H585" s="1"/>
      <c r="J585" s="1"/>
      <c r="L585" s="1"/>
      <c r="N585" s="1"/>
      <c r="P585" s="1"/>
    </row>
    <row r="586" spans="6:16" ht="15.75" customHeight="1">
      <c r="F586" s="1"/>
      <c r="H586" s="1"/>
      <c r="J586" s="1"/>
      <c r="L586" s="1"/>
      <c r="N586" s="1"/>
      <c r="P586" s="1"/>
    </row>
    <row r="587" spans="6:16" ht="15.75" customHeight="1">
      <c r="F587" s="1"/>
      <c r="H587" s="1"/>
      <c r="J587" s="1"/>
      <c r="L587" s="1"/>
      <c r="N587" s="1"/>
      <c r="P587" s="1"/>
    </row>
    <row r="588" spans="6:16" ht="15.75" customHeight="1">
      <c r="F588" s="1"/>
      <c r="H588" s="1"/>
      <c r="J588" s="1"/>
      <c r="L588" s="1"/>
      <c r="N588" s="1"/>
      <c r="P588" s="1"/>
    </row>
    <row r="589" spans="6:16" ht="15.75" customHeight="1">
      <c r="F589" s="1"/>
      <c r="H589" s="1"/>
      <c r="J589" s="1"/>
      <c r="L589" s="1"/>
      <c r="N589" s="1"/>
      <c r="P589" s="1"/>
    </row>
    <row r="590" spans="6:16" ht="15.75" customHeight="1">
      <c r="F590" s="1"/>
      <c r="H590" s="1"/>
      <c r="J590" s="1"/>
      <c r="L590" s="1"/>
      <c r="N590" s="1"/>
      <c r="P590" s="1"/>
    </row>
    <row r="591" spans="6:16" ht="15.75" customHeight="1">
      <c r="F591" s="1"/>
      <c r="H591" s="1"/>
      <c r="J591" s="1"/>
      <c r="L591" s="1"/>
      <c r="N591" s="1"/>
      <c r="P591" s="1"/>
    </row>
    <row r="592" spans="6:16" ht="15.75" customHeight="1">
      <c r="F592" s="1"/>
      <c r="H592" s="1"/>
      <c r="J592" s="1"/>
      <c r="L592" s="1"/>
      <c r="N592" s="1"/>
      <c r="P592" s="1"/>
    </row>
    <row r="593" spans="6:16" ht="15.75" customHeight="1">
      <c r="F593" s="1"/>
      <c r="H593" s="1"/>
      <c r="J593" s="1"/>
      <c r="L593" s="1"/>
      <c r="N593" s="1"/>
      <c r="P593" s="1"/>
    </row>
    <row r="594" spans="6:16" ht="15.75" customHeight="1">
      <c r="F594" s="1"/>
      <c r="H594" s="1"/>
      <c r="J594" s="1"/>
      <c r="L594" s="1"/>
      <c r="N594" s="1"/>
      <c r="P594" s="1"/>
    </row>
    <row r="595" spans="6:16" ht="15.75" customHeight="1">
      <c r="F595" s="1"/>
      <c r="H595" s="1"/>
      <c r="J595" s="1"/>
      <c r="L595" s="1"/>
      <c r="N595" s="1"/>
      <c r="P595" s="1"/>
    </row>
    <row r="596" spans="6:16" ht="15.75" customHeight="1">
      <c r="F596" s="1"/>
      <c r="H596" s="1"/>
      <c r="J596" s="1"/>
      <c r="L596" s="1"/>
      <c r="N596" s="1"/>
      <c r="P596" s="1"/>
    </row>
    <row r="597" spans="6:16" ht="15.75" customHeight="1">
      <c r="F597" s="1"/>
      <c r="H597" s="1"/>
      <c r="J597" s="1"/>
      <c r="L597" s="1"/>
      <c r="N597" s="1"/>
      <c r="P597" s="1"/>
    </row>
    <row r="598" spans="6:16" ht="15.75" customHeight="1">
      <c r="F598" s="1"/>
      <c r="H598" s="1"/>
      <c r="J598" s="1"/>
      <c r="L598" s="1"/>
      <c r="N598" s="1"/>
      <c r="P598" s="1"/>
    </row>
    <row r="599" spans="6:16" ht="15.75" customHeight="1">
      <c r="F599" s="1"/>
      <c r="H599" s="1"/>
      <c r="J599" s="1"/>
      <c r="L599" s="1"/>
      <c r="N599" s="1"/>
      <c r="P599" s="1"/>
    </row>
    <row r="600" spans="6:16" ht="15.75" customHeight="1">
      <c r="F600" s="1"/>
      <c r="H600" s="1"/>
      <c r="J600" s="1"/>
      <c r="L600" s="1"/>
      <c r="N600" s="1"/>
      <c r="P600" s="1"/>
    </row>
    <row r="601" spans="6:16" ht="15.75" customHeight="1">
      <c r="F601" s="1"/>
      <c r="H601" s="1"/>
      <c r="J601" s="1"/>
      <c r="L601" s="1"/>
      <c r="N601" s="1"/>
      <c r="P601" s="1"/>
    </row>
    <row r="602" spans="6:16" ht="15.75" customHeight="1">
      <c r="F602" s="1"/>
      <c r="H602" s="1"/>
      <c r="J602" s="1"/>
      <c r="L602" s="1"/>
      <c r="N602" s="1"/>
      <c r="P602" s="1"/>
    </row>
    <row r="603" spans="6:16" ht="15.75" customHeight="1">
      <c r="F603" s="1"/>
      <c r="H603" s="1"/>
      <c r="J603" s="1"/>
      <c r="L603" s="1"/>
      <c r="N603" s="1"/>
      <c r="P603" s="1"/>
    </row>
    <row r="604" spans="6:16" ht="15.75" customHeight="1">
      <c r="F604" s="1"/>
      <c r="H604" s="1"/>
      <c r="J604" s="1"/>
      <c r="L604" s="1"/>
      <c r="N604" s="1"/>
      <c r="P604" s="1"/>
    </row>
    <row r="605" spans="6:16" ht="15.75" customHeight="1">
      <c r="F605" s="1"/>
      <c r="H605" s="1"/>
      <c r="J605" s="1"/>
      <c r="L605" s="1"/>
      <c r="N605" s="1"/>
      <c r="P605" s="1"/>
    </row>
    <row r="606" spans="6:16" ht="15.75" customHeight="1">
      <c r="F606" s="1"/>
      <c r="H606" s="1"/>
      <c r="J606" s="1"/>
      <c r="L606" s="1"/>
      <c r="N606" s="1"/>
      <c r="P606" s="1"/>
    </row>
    <row r="607" spans="6:16" ht="15.75" customHeight="1">
      <c r="F607" s="1"/>
      <c r="H607" s="1"/>
      <c r="J607" s="1"/>
      <c r="L607" s="1"/>
      <c r="N607" s="1"/>
      <c r="P607" s="1"/>
    </row>
    <row r="608" spans="6:16" ht="15.75" customHeight="1">
      <c r="F608" s="1"/>
      <c r="H608" s="1"/>
      <c r="J608" s="1"/>
      <c r="L608" s="1"/>
      <c r="N608" s="1"/>
      <c r="P608" s="1"/>
    </row>
    <row r="609" spans="6:16" ht="15.75" customHeight="1">
      <c r="F609" s="1"/>
      <c r="H609" s="1"/>
      <c r="J609" s="1"/>
      <c r="L609" s="1"/>
      <c r="N609" s="1"/>
      <c r="P609" s="1"/>
    </row>
    <row r="610" spans="6:16" ht="15.75" customHeight="1">
      <c r="F610" s="1"/>
      <c r="H610" s="1"/>
      <c r="J610" s="1"/>
      <c r="L610" s="1"/>
      <c r="N610" s="1"/>
      <c r="P610" s="1"/>
    </row>
    <row r="611" spans="6:16" ht="15.75" customHeight="1">
      <c r="F611" s="1"/>
      <c r="H611" s="1"/>
      <c r="J611" s="1"/>
      <c r="L611" s="1"/>
      <c r="N611" s="1"/>
      <c r="P611" s="1"/>
    </row>
    <row r="612" spans="6:16" ht="15.75" customHeight="1">
      <c r="F612" s="1"/>
      <c r="H612" s="1"/>
      <c r="J612" s="1"/>
      <c r="L612" s="1"/>
      <c r="N612" s="1"/>
      <c r="P612" s="1"/>
    </row>
    <row r="613" spans="6:16" ht="15.75" customHeight="1">
      <c r="F613" s="1"/>
      <c r="H613" s="1"/>
      <c r="J613" s="1"/>
      <c r="L613" s="1"/>
      <c r="N613" s="1"/>
      <c r="P613" s="1"/>
    </row>
    <row r="614" spans="6:16" ht="15.75" customHeight="1">
      <c r="F614" s="1"/>
      <c r="H614" s="1"/>
      <c r="J614" s="1"/>
      <c r="L614" s="1"/>
      <c r="N614" s="1"/>
      <c r="P614" s="1"/>
    </row>
    <row r="615" spans="6:16" ht="15.75" customHeight="1">
      <c r="F615" s="1"/>
      <c r="H615" s="1"/>
      <c r="J615" s="1"/>
      <c r="L615" s="1"/>
      <c r="N615" s="1"/>
      <c r="P615" s="1"/>
    </row>
    <row r="616" spans="6:16" ht="15.75" customHeight="1">
      <c r="F616" s="1"/>
      <c r="H616" s="1"/>
      <c r="J616" s="1"/>
      <c r="L616" s="1"/>
      <c r="N616" s="1"/>
      <c r="P616" s="1"/>
    </row>
    <row r="617" spans="6:16" ht="15.75" customHeight="1">
      <c r="F617" s="1"/>
      <c r="H617" s="1"/>
      <c r="J617" s="1"/>
      <c r="L617" s="1"/>
      <c r="N617" s="1"/>
      <c r="P617" s="1"/>
    </row>
    <row r="618" spans="6:16" ht="15.75" customHeight="1">
      <c r="F618" s="1"/>
      <c r="H618" s="1"/>
      <c r="J618" s="1"/>
      <c r="L618" s="1"/>
      <c r="N618" s="1"/>
      <c r="P618" s="1"/>
    </row>
    <row r="619" spans="6:16" ht="15.75" customHeight="1">
      <c r="F619" s="1"/>
      <c r="H619" s="1"/>
      <c r="J619" s="1"/>
      <c r="L619" s="1"/>
      <c r="N619" s="1"/>
      <c r="P619" s="1"/>
    </row>
    <row r="620" spans="6:16" ht="15.75" customHeight="1">
      <c r="F620" s="1"/>
      <c r="H620" s="1"/>
      <c r="J620" s="1"/>
      <c r="L620" s="1"/>
      <c r="N620" s="1"/>
      <c r="P620" s="1"/>
    </row>
    <row r="621" spans="6:16" ht="15.75" customHeight="1">
      <c r="F621" s="1"/>
      <c r="H621" s="1"/>
      <c r="J621" s="1"/>
      <c r="L621" s="1"/>
      <c r="N621" s="1"/>
      <c r="P621" s="1"/>
    </row>
    <row r="622" spans="6:16" ht="15.75" customHeight="1">
      <c r="F622" s="1"/>
      <c r="H622" s="1"/>
      <c r="J622" s="1"/>
      <c r="L622" s="1"/>
      <c r="N622" s="1"/>
      <c r="P622" s="1"/>
    </row>
    <row r="623" spans="6:16" ht="15.75" customHeight="1">
      <c r="F623" s="1"/>
      <c r="H623" s="1"/>
      <c r="J623" s="1"/>
      <c r="L623" s="1"/>
      <c r="N623" s="1"/>
      <c r="P623" s="1"/>
    </row>
    <row r="624" spans="6:16" ht="15.75" customHeight="1">
      <c r="F624" s="1"/>
      <c r="H624" s="1"/>
      <c r="J624" s="1"/>
      <c r="L624" s="1"/>
      <c r="N624" s="1"/>
      <c r="P624" s="1"/>
    </row>
    <row r="625" spans="6:16" ht="15.75" customHeight="1">
      <c r="F625" s="1"/>
      <c r="H625" s="1"/>
      <c r="J625" s="1"/>
      <c r="L625" s="1"/>
      <c r="N625" s="1"/>
      <c r="P625" s="1"/>
    </row>
    <row r="626" spans="6:16" ht="15.75" customHeight="1">
      <c r="F626" s="1"/>
      <c r="H626" s="1"/>
      <c r="J626" s="1"/>
      <c r="L626" s="1"/>
      <c r="N626" s="1"/>
      <c r="P626" s="1"/>
    </row>
    <row r="627" spans="6:16" ht="15.75" customHeight="1">
      <c r="F627" s="1"/>
      <c r="H627" s="1"/>
      <c r="J627" s="1"/>
      <c r="L627" s="1"/>
      <c r="N627" s="1"/>
      <c r="P627" s="1"/>
    </row>
    <row r="628" spans="6:16" ht="15.75" customHeight="1">
      <c r="F628" s="1"/>
      <c r="H628" s="1"/>
      <c r="J628" s="1"/>
      <c r="L628" s="1"/>
      <c r="N628" s="1"/>
      <c r="P628" s="1"/>
    </row>
    <row r="629" spans="6:16" ht="15.75" customHeight="1">
      <c r="F629" s="1"/>
      <c r="H629" s="1"/>
      <c r="J629" s="1"/>
      <c r="L629" s="1"/>
      <c r="N629" s="1"/>
      <c r="P629" s="1"/>
    </row>
    <row r="630" spans="6:16" ht="15.75" customHeight="1">
      <c r="F630" s="1"/>
      <c r="H630" s="1"/>
      <c r="J630" s="1"/>
      <c r="L630" s="1"/>
      <c r="N630" s="1"/>
      <c r="P630" s="1"/>
    </row>
    <row r="631" spans="6:16" ht="15.75" customHeight="1">
      <c r="F631" s="1"/>
      <c r="H631" s="1"/>
      <c r="J631" s="1"/>
      <c r="L631" s="1"/>
      <c r="N631" s="1"/>
      <c r="P631" s="1"/>
    </row>
    <row r="632" spans="6:16" ht="15.75" customHeight="1">
      <c r="F632" s="1"/>
      <c r="H632" s="1"/>
      <c r="J632" s="1"/>
      <c r="L632" s="1"/>
      <c r="N632" s="1"/>
      <c r="P632" s="1"/>
    </row>
    <row r="633" spans="6:16" ht="15.75" customHeight="1">
      <c r="F633" s="1"/>
      <c r="H633" s="1"/>
      <c r="J633" s="1"/>
      <c r="L633" s="1"/>
      <c r="N633" s="1"/>
      <c r="P633" s="1"/>
    </row>
    <row r="634" spans="6:16" ht="15.75" customHeight="1">
      <c r="F634" s="1"/>
      <c r="H634" s="1"/>
      <c r="J634" s="1"/>
      <c r="L634" s="1"/>
      <c r="N634" s="1"/>
      <c r="P634" s="1"/>
    </row>
    <row r="635" spans="6:16" ht="15.75" customHeight="1">
      <c r="F635" s="1"/>
      <c r="H635" s="1"/>
      <c r="J635" s="1"/>
      <c r="L635" s="1"/>
      <c r="N635" s="1"/>
      <c r="P635" s="1"/>
    </row>
    <row r="636" spans="6:16" ht="15.75" customHeight="1">
      <c r="F636" s="1"/>
      <c r="H636" s="1"/>
      <c r="J636" s="1"/>
      <c r="L636" s="1"/>
      <c r="N636" s="1"/>
      <c r="P636" s="1"/>
    </row>
    <row r="637" spans="6:16" ht="15.75" customHeight="1">
      <c r="F637" s="1"/>
      <c r="H637" s="1"/>
      <c r="J637" s="1"/>
      <c r="L637" s="1"/>
      <c r="N637" s="1"/>
      <c r="P637" s="1"/>
    </row>
    <row r="638" spans="6:16" ht="15.75" customHeight="1">
      <c r="F638" s="1"/>
      <c r="H638" s="1"/>
      <c r="J638" s="1"/>
      <c r="L638" s="1"/>
      <c r="N638" s="1"/>
      <c r="P638" s="1"/>
    </row>
    <row r="639" spans="6:16" ht="15.75" customHeight="1">
      <c r="F639" s="1"/>
      <c r="H639" s="1"/>
      <c r="J639" s="1"/>
      <c r="L639" s="1"/>
      <c r="N639" s="1"/>
      <c r="P639" s="1"/>
    </row>
    <row r="640" spans="6:16" ht="15.75" customHeight="1">
      <c r="F640" s="1"/>
      <c r="H640" s="1"/>
      <c r="J640" s="1"/>
      <c r="L640" s="1"/>
      <c r="N640" s="1"/>
      <c r="P640" s="1"/>
    </row>
    <row r="641" spans="6:16" ht="15.75" customHeight="1">
      <c r="F641" s="1"/>
      <c r="H641" s="1"/>
      <c r="J641" s="1"/>
      <c r="L641" s="1"/>
      <c r="N641" s="1"/>
      <c r="P641" s="1"/>
    </row>
    <row r="642" spans="6:16" ht="15.75" customHeight="1">
      <c r="F642" s="1"/>
      <c r="H642" s="1"/>
      <c r="J642" s="1"/>
      <c r="L642" s="1"/>
      <c r="N642" s="1"/>
      <c r="P642" s="1"/>
    </row>
    <row r="643" spans="6:16" ht="15.75" customHeight="1">
      <c r="F643" s="1"/>
      <c r="H643" s="1"/>
      <c r="J643" s="1"/>
      <c r="L643" s="1"/>
      <c r="N643" s="1"/>
      <c r="P643" s="1"/>
    </row>
    <row r="644" spans="6:16" ht="15.75" customHeight="1">
      <c r="F644" s="1"/>
      <c r="H644" s="1"/>
      <c r="J644" s="1"/>
      <c r="L644" s="1"/>
      <c r="N644" s="1"/>
      <c r="P644" s="1"/>
    </row>
    <row r="645" spans="6:16" ht="15.75" customHeight="1">
      <c r="F645" s="1"/>
      <c r="H645" s="1"/>
      <c r="J645" s="1"/>
      <c r="L645" s="1"/>
      <c r="N645" s="1"/>
      <c r="P645" s="1"/>
    </row>
    <row r="646" spans="6:16" ht="15.75" customHeight="1">
      <c r="F646" s="1"/>
      <c r="H646" s="1"/>
      <c r="J646" s="1"/>
      <c r="L646" s="1"/>
      <c r="N646" s="1"/>
      <c r="P646" s="1"/>
    </row>
    <row r="647" spans="6:16" ht="15.75" customHeight="1">
      <c r="F647" s="1"/>
      <c r="H647" s="1"/>
      <c r="J647" s="1"/>
      <c r="L647" s="1"/>
      <c r="N647" s="1"/>
      <c r="P647" s="1"/>
    </row>
    <row r="648" spans="6:16" ht="15.75" customHeight="1">
      <c r="F648" s="1"/>
      <c r="H648" s="1"/>
      <c r="J648" s="1"/>
      <c r="L648" s="1"/>
      <c r="N648" s="1"/>
      <c r="P648" s="1"/>
    </row>
    <row r="649" spans="6:16" ht="15.75" customHeight="1">
      <c r="F649" s="1"/>
      <c r="H649" s="1"/>
      <c r="J649" s="1"/>
      <c r="L649" s="1"/>
      <c r="N649" s="1"/>
      <c r="P649" s="1"/>
    </row>
    <row r="650" spans="6:16" ht="15.75" customHeight="1">
      <c r="F650" s="1"/>
      <c r="H650" s="1"/>
      <c r="J650" s="1"/>
      <c r="L650" s="1"/>
      <c r="N650" s="1"/>
      <c r="P650" s="1"/>
    </row>
    <row r="651" spans="6:16" ht="15.75" customHeight="1">
      <c r="F651" s="1"/>
      <c r="H651" s="1"/>
      <c r="J651" s="1"/>
      <c r="L651" s="1"/>
      <c r="N651" s="1"/>
      <c r="P651" s="1"/>
    </row>
    <row r="652" spans="6:16" ht="15.75" customHeight="1">
      <c r="F652" s="1"/>
      <c r="H652" s="1"/>
      <c r="J652" s="1"/>
      <c r="L652" s="1"/>
      <c r="N652" s="1"/>
      <c r="P652" s="1"/>
    </row>
    <row r="653" spans="6:16" ht="15.75" customHeight="1">
      <c r="F653" s="1"/>
      <c r="H653" s="1"/>
      <c r="J653" s="1"/>
      <c r="L653" s="1"/>
      <c r="N653" s="1"/>
      <c r="P653" s="1"/>
    </row>
    <row r="654" spans="6:16" ht="15.75" customHeight="1">
      <c r="F654" s="1"/>
      <c r="H654" s="1"/>
      <c r="J654" s="1"/>
      <c r="L654" s="1"/>
      <c r="N654" s="1"/>
      <c r="P654" s="1"/>
    </row>
    <row r="655" spans="6:16" ht="15.75" customHeight="1">
      <c r="F655" s="1"/>
      <c r="H655" s="1"/>
      <c r="J655" s="1"/>
      <c r="L655" s="1"/>
      <c r="N655" s="1"/>
      <c r="P655" s="1"/>
    </row>
    <row r="656" spans="6:16" ht="15.75" customHeight="1">
      <c r="F656" s="1"/>
      <c r="H656" s="1"/>
      <c r="J656" s="1"/>
      <c r="L656" s="1"/>
      <c r="N656" s="1"/>
      <c r="P656" s="1"/>
    </row>
    <row r="657" spans="6:16" ht="15.75" customHeight="1">
      <c r="F657" s="1"/>
      <c r="H657" s="1"/>
      <c r="J657" s="1"/>
      <c r="L657" s="1"/>
      <c r="N657" s="1"/>
      <c r="P657" s="1"/>
    </row>
    <row r="658" spans="6:16" ht="15.75" customHeight="1">
      <c r="F658" s="1"/>
      <c r="H658" s="1"/>
      <c r="J658" s="1"/>
      <c r="L658" s="1"/>
      <c r="N658" s="1"/>
      <c r="P658" s="1"/>
    </row>
    <row r="659" spans="6:16" ht="15.75" customHeight="1">
      <c r="F659" s="1"/>
      <c r="H659" s="1"/>
      <c r="J659" s="1"/>
      <c r="L659" s="1"/>
      <c r="N659" s="1"/>
      <c r="P659" s="1"/>
    </row>
    <row r="660" spans="6:16" ht="15.75" customHeight="1">
      <c r="F660" s="1"/>
      <c r="H660" s="1"/>
      <c r="J660" s="1"/>
      <c r="L660" s="1"/>
      <c r="N660" s="1"/>
      <c r="P660" s="1"/>
    </row>
    <row r="661" spans="6:16" ht="15.75" customHeight="1">
      <c r="F661" s="1"/>
      <c r="H661" s="1"/>
      <c r="J661" s="1"/>
      <c r="L661" s="1"/>
      <c r="N661" s="1"/>
      <c r="P661" s="1"/>
    </row>
    <row r="662" spans="6:16" ht="15.75" customHeight="1">
      <c r="F662" s="1"/>
      <c r="H662" s="1"/>
      <c r="J662" s="1"/>
      <c r="L662" s="1"/>
      <c r="N662" s="1"/>
      <c r="P662" s="1"/>
    </row>
    <row r="663" spans="6:16" ht="15.75" customHeight="1">
      <c r="F663" s="1"/>
      <c r="H663" s="1"/>
      <c r="J663" s="1"/>
      <c r="L663" s="1"/>
      <c r="N663" s="1"/>
      <c r="P663" s="1"/>
    </row>
    <row r="664" spans="6:16" ht="15.75" customHeight="1">
      <c r="F664" s="1"/>
      <c r="H664" s="1"/>
      <c r="J664" s="1"/>
      <c r="L664" s="1"/>
      <c r="N664" s="1"/>
      <c r="P664" s="1"/>
    </row>
    <row r="665" spans="6:16" ht="15.75" customHeight="1">
      <c r="F665" s="1"/>
      <c r="H665" s="1"/>
      <c r="J665" s="1"/>
      <c r="L665" s="1"/>
      <c r="N665" s="1"/>
      <c r="P665" s="1"/>
    </row>
    <row r="666" spans="6:16" ht="15.75" customHeight="1">
      <c r="F666" s="1"/>
      <c r="H666" s="1"/>
      <c r="J666" s="1"/>
      <c r="L666" s="1"/>
      <c r="N666" s="1"/>
      <c r="P666" s="1"/>
    </row>
    <row r="667" spans="6:16" ht="15.75" customHeight="1">
      <c r="F667" s="1"/>
      <c r="H667" s="1"/>
      <c r="J667" s="1"/>
      <c r="L667" s="1"/>
      <c r="N667" s="1"/>
      <c r="P667" s="1"/>
    </row>
    <row r="668" spans="6:16" ht="15.75" customHeight="1">
      <c r="F668" s="1"/>
      <c r="H668" s="1"/>
      <c r="J668" s="1"/>
      <c r="L668" s="1"/>
      <c r="N668" s="1"/>
      <c r="P668" s="1"/>
    </row>
    <row r="669" spans="6:16" ht="15.75" customHeight="1">
      <c r="F669" s="1"/>
      <c r="H669" s="1"/>
      <c r="J669" s="1"/>
      <c r="L669" s="1"/>
      <c r="N669" s="1"/>
      <c r="P669" s="1"/>
    </row>
    <row r="670" spans="6:16" ht="15.75" customHeight="1">
      <c r="F670" s="1"/>
      <c r="H670" s="1"/>
      <c r="J670" s="1"/>
      <c r="L670" s="1"/>
      <c r="N670" s="1"/>
      <c r="P670" s="1"/>
    </row>
    <row r="671" spans="6:16" ht="15.75" customHeight="1">
      <c r="F671" s="1"/>
      <c r="H671" s="1"/>
      <c r="J671" s="1"/>
      <c r="L671" s="1"/>
      <c r="N671" s="1"/>
      <c r="P671" s="1"/>
    </row>
    <row r="672" spans="6:16" ht="15.75" customHeight="1">
      <c r="F672" s="1"/>
      <c r="H672" s="1"/>
      <c r="J672" s="1"/>
      <c r="L672" s="1"/>
      <c r="N672" s="1"/>
      <c r="P672" s="1"/>
    </row>
    <row r="673" spans="6:16" ht="15.75" customHeight="1">
      <c r="F673" s="1"/>
      <c r="H673" s="1"/>
      <c r="J673" s="1"/>
      <c r="L673" s="1"/>
      <c r="N673" s="1"/>
      <c r="P673" s="1"/>
    </row>
    <row r="674" spans="6:16" ht="15.75" customHeight="1">
      <c r="F674" s="1"/>
      <c r="H674" s="1"/>
      <c r="J674" s="1"/>
      <c r="L674" s="1"/>
      <c r="N674" s="1"/>
      <c r="P674" s="1"/>
    </row>
    <row r="675" spans="6:16" ht="15.75" customHeight="1">
      <c r="F675" s="1"/>
      <c r="H675" s="1"/>
      <c r="J675" s="1"/>
      <c r="L675" s="1"/>
      <c r="N675" s="1"/>
      <c r="P675" s="1"/>
    </row>
    <row r="676" spans="6:16" ht="15.75" customHeight="1">
      <c r="F676" s="1"/>
      <c r="H676" s="1"/>
      <c r="J676" s="1"/>
      <c r="L676" s="1"/>
      <c r="N676" s="1"/>
      <c r="P676" s="1"/>
    </row>
    <row r="677" spans="6:16" ht="15.75" customHeight="1">
      <c r="F677" s="1"/>
      <c r="H677" s="1"/>
      <c r="J677" s="1"/>
      <c r="L677" s="1"/>
      <c r="N677" s="1"/>
      <c r="P677" s="1"/>
    </row>
    <row r="678" spans="6:16" ht="15.75" customHeight="1">
      <c r="F678" s="1"/>
      <c r="H678" s="1"/>
      <c r="J678" s="1"/>
      <c r="L678" s="1"/>
      <c r="N678" s="1"/>
      <c r="P678" s="1"/>
    </row>
    <row r="679" spans="6:16" ht="15.75" customHeight="1">
      <c r="F679" s="1"/>
      <c r="H679" s="1"/>
      <c r="J679" s="1"/>
      <c r="L679" s="1"/>
      <c r="N679" s="1"/>
      <c r="P679" s="1"/>
    </row>
    <row r="680" spans="6:16" ht="15.75" customHeight="1">
      <c r="F680" s="1"/>
      <c r="H680" s="1"/>
      <c r="J680" s="1"/>
      <c r="L680" s="1"/>
      <c r="N680" s="1"/>
      <c r="P680" s="1"/>
    </row>
    <row r="681" spans="6:16" ht="15.75" customHeight="1">
      <c r="F681" s="1"/>
      <c r="H681" s="1"/>
      <c r="J681" s="1"/>
      <c r="L681" s="1"/>
      <c r="N681" s="1"/>
      <c r="P681" s="1"/>
    </row>
    <row r="682" spans="6:16" ht="15.75" customHeight="1">
      <c r="F682" s="1"/>
      <c r="H682" s="1"/>
      <c r="J682" s="1"/>
      <c r="L682" s="1"/>
      <c r="N682" s="1"/>
      <c r="P682" s="1"/>
    </row>
    <row r="683" spans="6:16" ht="15.75" customHeight="1">
      <c r="F683" s="1"/>
      <c r="H683" s="1"/>
      <c r="J683" s="1"/>
      <c r="L683" s="1"/>
      <c r="N683" s="1"/>
      <c r="P683" s="1"/>
    </row>
    <row r="684" spans="6:16" ht="15.75" customHeight="1">
      <c r="F684" s="1"/>
      <c r="H684" s="1"/>
      <c r="J684" s="1"/>
      <c r="L684" s="1"/>
      <c r="N684" s="1"/>
      <c r="P684" s="1"/>
    </row>
    <row r="685" spans="6:16" ht="15.75" customHeight="1">
      <c r="F685" s="1"/>
      <c r="H685" s="1"/>
      <c r="J685" s="1"/>
      <c r="L685" s="1"/>
      <c r="N685" s="1"/>
      <c r="P685" s="1"/>
    </row>
    <row r="686" spans="6:16" ht="15.75" customHeight="1">
      <c r="F686" s="1"/>
      <c r="H686" s="1"/>
      <c r="J686" s="1"/>
      <c r="L686" s="1"/>
      <c r="N686" s="1"/>
      <c r="P686" s="1"/>
    </row>
    <row r="687" spans="6:16" ht="15.75" customHeight="1">
      <c r="F687" s="1"/>
      <c r="H687" s="1"/>
      <c r="J687" s="1"/>
      <c r="L687" s="1"/>
      <c r="N687" s="1"/>
      <c r="P687" s="1"/>
    </row>
    <row r="688" spans="6:16" ht="15.75" customHeight="1">
      <c r="F688" s="1"/>
      <c r="H688" s="1"/>
      <c r="J688" s="1"/>
      <c r="L688" s="1"/>
      <c r="N688" s="1"/>
      <c r="P688" s="1"/>
    </row>
    <row r="689" spans="6:16" ht="15.75" customHeight="1">
      <c r="F689" s="1"/>
      <c r="H689" s="1"/>
      <c r="J689" s="1"/>
      <c r="L689" s="1"/>
      <c r="N689" s="1"/>
      <c r="P689" s="1"/>
    </row>
    <row r="690" spans="6:16" ht="15.75" customHeight="1">
      <c r="F690" s="1"/>
      <c r="H690" s="1"/>
      <c r="J690" s="1"/>
      <c r="L690" s="1"/>
      <c r="N690" s="1"/>
      <c r="P690" s="1"/>
    </row>
    <row r="691" spans="6:16" ht="15.75" customHeight="1">
      <c r="F691" s="1"/>
      <c r="H691" s="1"/>
      <c r="J691" s="1"/>
      <c r="L691" s="1"/>
      <c r="N691" s="1"/>
      <c r="P691" s="1"/>
    </row>
    <row r="692" spans="6:16" ht="15.75" customHeight="1">
      <c r="F692" s="1"/>
      <c r="H692" s="1"/>
      <c r="J692" s="1"/>
      <c r="L692" s="1"/>
      <c r="N692" s="1"/>
      <c r="P692" s="1"/>
    </row>
    <row r="693" spans="6:16" ht="15.75" customHeight="1">
      <c r="F693" s="1"/>
      <c r="H693" s="1"/>
      <c r="J693" s="1"/>
      <c r="L693" s="1"/>
      <c r="N693" s="1"/>
      <c r="P693" s="1"/>
    </row>
    <row r="694" spans="6:16" ht="15.75" customHeight="1">
      <c r="F694" s="1"/>
      <c r="H694" s="1"/>
      <c r="J694" s="1"/>
      <c r="L694" s="1"/>
      <c r="N694" s="1"/>
      <c r="P694" s="1"/>
    </row>
    <row r="695" spans="6:16" ht="15.75" customHeight="1">
      <c r="F695" s="1"/>
      <c r="H695" s="1"/>
      <c r="J695" s="1"/>
      <c r="L695" s="1"/>
      <c r="N695" s="1"/>
      <c r="P695" s="1"/>
    </row>
    <row r="696" spans="6:16" ht="15.75" customHeight="1">
      <c r="F696" s="1"/>
      <c r="H696" s="1"/>
      <c r="J696" s="1"/>
      <c r="L696" s="1"/>
      <c r="N696" s="1"/>
      <c r="P696" s="1"/>
    </row>
    <row r="697" spans="6:16" ht="15.75" customHeight="1">
      <c r="F697" s="1"/>
      <c r="H697" s="1"/>
      <c r="J697" s="1"/>
      <c r="L697" s="1"/>
      <c r="N697" s="1"/>
      <c r="P697" s="1"/>
    </row>
    <row r="698" spans="6:16" ht="15.75" customHeight="1">
      <c r="F698" s="1"/>
      <c r="H698" s="1"/>
      <c r="J698" s="1"/>
      <c r="L698" s="1"/>
      <c r="N698" s="1"/>
      <c r="P698" s="1"/>
    </row>
    <row r="699" spans="6:16" ht="15.75" customHeight="1">
      <c r="F699" s="1"/>
      <c r="H699" s="1"/>
      <c r="J699" s="1"/>
      <c r="L699" s="1"/>
      <c r="N699" s="1"/>
      <c r="P699" s="1"/>
    </row>
    <row r="700" spans="6:16" ht="15.75" customHeight="1">
      <c r="F700" s="1"/>
      <c r="H700" s="1"/>
      <c r="J700" s="1"/>
      <c r="L700" s="1"/>
      <c r="N700" s="1"/>
      <c r="P700" s="1"/>
    </row>
    <row r="701" spans="6:16" ht="15.75" customHeight="1">
      <c r="F701" s="1"/>
      <c r="H701" s="1"/>
      <c r="J701" s="1"/>
      <c r="L701" s="1"/>
      <c r="N701" s="1"/>
      <c r="P701" s="1"/>
    </row>
    <row r="702" spans="6:16" ht="15.75" customHeight="1">
      <c r="F702" s="1"/>
      <c r="H702" s="1"/>
      <c r="J702" s="1"/>
      <c r="L702" s="1"/>
      <c r="N702" s="1"/>
      <c r="P702" s="1"/>
    </row>
    <row r="703" spans="6:16" ht="15.75" customHeight="1">
      <c r="F703" s="1"/>
      <c r="H703" s="1"/>
      <c r="J703" s="1"/>
      <c r="L703" s="1"/>
      <c r="N703" s="1"/>
      <c r="P703" s="1"/>
    </row>
    <row r="704" spans="6:16" ht="15.75" customHeight="1">
      <c r="F704" s="1"/>
      <c r="H704" s="1"/>
      <c r="J704" s="1"/>
      <c r="L704" s="1"/>
      <c r="N704" s="1"/>
      <c r="P704" s="1"/>
    </row>
    <row r="705" spans="6:16" ht="15.75" customHeight="1">
      <c r="F705" s="1"/>
      <c r="H705" s="1"/>
      <c r="J705" s="1"/>
      <c r="L705" s="1"/>
      <c r="N705" s="1"/>
      <c r="P705" s="1"/>
    </row>
    <row r="706" spans="6:16" ht="15.75" customHeight="1">
      <c r="F706" s="1"/>
      <c r="H706" s="1"/>
      <c r="J706" s="1"/>
      <c r="L706" s="1"/>
      <c r="N706" s="1"/>
      <c r="P706" s="1"/>
    </row>
    <row r="707" spans="6:16" ht="15.75" customHeight="1">
      <c r="F707" s="1"/>
      <c r="H707" s="1"/>
      <c r="J707" s="1"/>
      <c r="L707" s="1"/>
      <c r="N707" s="1"/>
      <c r="P707" s="1"/>
    </row>
    <row r="708" spans="6:16" ht="15.75" customHeight="1">
      <c r="F708" s="1"/>
      <c r="H708" s="1"/>
      <c r="J708" s="1"/>
      <c r="L708" s="1"/>
      <c r="N708" s="1"/>
      <c r="P708" s="1"/>
    </row>
    <row r="709" spans="6:16" ht="15.75" customHeight="1">
      <c r="F709" s="1"/>
      <c r="H709" s="1"/>
      <c r="J709" s="1"/>
      <c r="L709" s="1"/>
      <c r="N709" s="1"/>
      <c r="P709" s="1"/>
    </row>
    <row r="710" spans="6:16" ht="15.75" customHeight="1">
      <c r="F710" s="1"/>
      <c r="H710" s="1"/>
      <c r="J710" s="1"/>
      <c r="L710" s="1"/>
      <c r="N710" s="1"/>
      <c r="P710" s="1"/>
    </row>
    <row r="711" spans="6:16" ht="15.75" customHeight="1">
      <c r="F711" s="1"/>
      <c r="H711" s="1"/>
      <c r="J711" s="1"/>
      <c r="L711" s="1"/>
      <c r="N711" s="1"/>
      <c r="P711" s="1"/>
    </row>
    <row r="712" spans="6:16" ht="15.75" customHeight="1">
      <c r="F712" s="1"/>
      <c r="H712" s="1"/>
      <c r="J712" s="1"/>
      <c r="L712" s="1"/>
      <c r="N712" s="1"/>
      <c r="P712" s="1"/>
    </row>
    <row r="713" spans="6:16" ht="15.75" customHeight="1">
      <c r="F713" s="1"/>
      <c r="H713" s="1"/>
      <c r="J713" s="1"/>
      <c r="L713" s="1"/>
      <c r="N713" s="1"/>
      <c r="P713" s="1"/>
    </row>
    <row r="714" spans="6:16" ht="15.75" customHeight="1">
      <c r="F714" s="1"/>
      <c r="H714" s="1"/>
      <c r="J714" s="1"/>
      <c r="L714" s="1"/>
      <c r="N714" s="1"/>
      <c r="P714" s="1"/>
    </row>
    <row r="715" spans="6:16" ht="15.75" customHeight="1">
      <c r="F715" s="1"/>
      <c r="H715" s="1"/>
      <c r="J715" s="1"/>
      <c r="L715" s="1"/>
      <c r="N715" s="1"/>
      <c r="P715" s="1"/>
    </row>
    <row r="716" spans="6:16" ht="15.75" customHeight="1">
      <c r="F716" s="1"/>
      <c r="H716" s="1"/>
      <c r="J716" s="1"/>
      <c r="L716" s="1"/>
      <c r="N716" s="1"/>
      <c r="P716" s="1"/>
    </row>
    <row r="717" spans="6:16" ht="15.75" customHeight="1">
      <c r="F717" s="1"/>
      <c r="H717" s="1"/>
      <c r="J717" s="1"/>
      <c r="L717" s="1"/>
      <c r="N717" s="1"/>
      <c r="P717" s="1"/>
    </row>
    <row r="718" spans="6:16" ht="15.75" customHeight="1">
      <c r="F718" s="1"/>
      <c r="H718" s="1"/>
      <c r="J718" s="1"/>
      <c r="L718" s="1"/>
      <c r="N718" s="1"/>
      <c r="P718" s="1"/>
    </row>
    <row r="719" spans="6:16" ht="15.75" customHeight="1">
      <c r="F719" s="1"/>
      <c r="H719" s="1"/>
      <c r="J719" s="1"/>
      <c r="L719" s="1"/>
      <c r="N719" s="1"/>
      <c r="P719" s="1"/>
    </row>
    <row r="720" spans="6:16" ht="15.75" customHeight="1">
      <c r="F720" s="1"/>
      <c r="H720" s="1"/>
      <c r="J720" s="1"/>
      <c r="L720" s="1"/>
      <c r="N720" s="1"/>
      <c r="P720" s="1"/>
    </row>
    <row r="721" spans="6:16" ht="15.75" customHeight="1">
      <c r="F721" s="1"/>
      <c r="H721" s="1"/>
      <c r="J721" s="1"/>
      <c r="L721" s="1"/>
      <c r="N721" s="1"/>
      <c r="P721" s="1"/>
    </row>
    <row r="722" spans="6:16" ht="15.75" customHeight="1">
      <c r="F722" s="1"/>
      <c r="H722" s="1"/>
      <c r="J722" s="1"/>
      <c r="L722" s="1"/>
      <c r="N722" s="1"/>
      <c r="P722" s="1"/>
    </row>
    <row r="723" spans="6:16" ht="15.75" customHeight="1">
      <c r="F723" s="1"/>
      <c r="H723" s="1"/>
      <c r="J723" s="1"/>
      <c r="L723" s="1"/>
      <c r="N723" s="1"/>
      <c r="P723" s="1"/>
    </row>
    <row r="724" spans="6:16" ht="15.75" customHeight="1">
      <c r="F724" s="1"/>
      <c r="H724" s="1"/>
      <c r="J724" s="1"/>
      <c r="L724" s="1"/>
      <c r="N724" s="1"/>
      <c r="P724" s="1"/>
    </row>
    <row r="725" spans="6:16" ht="15.75" customHeight="1">
      <c r="F725" s="1"/>
      <c r="H725" s="1"/>
      <c r="J725" s="1"/>
      <c r="L725" s="1"/>
      <c r="N725" s="1"/>
      <c r="P725" s="1"/>
    </row>
    <row r="726" spans="6:16" ht="15.75" customHeight="1">
      <c r="F726" s="1"/>
      <c r="H726" s="1"/>
      <c r="J726" s="1"/>
      <c r="L726" s="1"/>
      <c r="N726" s="1"/>
      <c r="P726" s="1"/>
    </row>
    <row r="727" spans="6:16" ht="15.75" customHeight="1">
      <c r="F727" s="1"/>
      <c r="H727" s="1"/>
      <c r="J727" s="1"/>
      <c r="L727" s="1"/>
      <c r="N727" s="1"/>
      <c r="P727" s="1"/>
    </row>
    <row r="728" spans="6:16" ht="15.75" customHeight="1">
      <c r="F728" s="1"/>
      <c r="H728" s="1"/>
      <c r="J728" s="1"/>
      <c r="L728" s="1"/>
      <c r="N728" s="1"/>
      <c r="P728" s="1"/>
    </row>
    <row r="729" spans="6:16" ht="15.75" customHeight="1">
      <c r="F729" s="1"/>
      <c r="H729" s="1"/>
      <c r="J729" s="1"/>
      <c r="L729" s="1"/>
      <c r="N729" s="1"/>
      <c r="P729" s="1"/>
    </row>
    <row r="730" spans="6:16" ht="15.75" customHeight="1">
      <c r="F730" s="1"/>
      <c r="H730" s="1"/>
      <c r="J730" s="1"/>
      <c r="L730" s="1"/>
      <c r="N730" s="1"/>
      <c r="P730" s="1"/>
    </row>
    <row r="731" spans="6:16" ht="15.75" customHeight="1">
      <c r="F731" s="1"/>
      <c r="H731" s="1"/>
      <c r="J731" s="1"/>
      <c r="L731" s="1"/>
      <c r="N731" s="1"/>
      <c r="P731" s="1"/>
    </row>
    <row r="732" spans="6:16" ht="15.75" customHeight="1">
      <c r="F732" s="1"/>
      <c r="H732" s="1"/>
      <c r="J732" s="1"/>
      <c r="L732" s="1"/>
      <c r="N732" s="1"/>
      <c r="P732" s="1"/>
    </row>
    <row r="733" spans="6:16" ht="15.75" customHeight="1">
      <c r="F733" s="1"/>
      <c r="H733" s="1"/>
      <c r="J733" s="1"/>
      <c r="L733" s="1"/>
      <c r="N733" s="1"/>
      <c r="P733" s="1"/>
    </row>
    <row r="734" spans="6:16" ht="15.75" customHeight="1">
      <c r="F734" s="1"/>
      <c r="H734" s="1"/>
      <c r="J734" s="1"/>
      <c r="L734" s="1"/>
      <c r="N734" s="1"/>
      <c r="P734" s="1"/>
    </row>
    <row r="735" spans="6:16" ht="15.75" customHeight="1">
      <c r="F735" s="1"/>
      <c r="H735" s="1"/>
      <c r="J735" s="1"/>
      <c r="L735" s="1"/>
      <c r="N735" s="1"/>
      <c r="P735" s="1"/>
    </row>
    <row r="736" spans="6:16" ht="15.75" customHeight="1">
      <c r="F736" s="1"/>
      <c r="H736" s="1"/>
      <c r="J736" s="1"/>
      <c r="L736" s="1"/>
      <c r="N736" s="1"/>
      <c r="P736" s="1"/>
    </row>
    <row r="737" spans="6:16" ht="15.75" customHeight="1">
      <c r="F737" s="1"/>
      <c r="H737" s="1"/>
      <c r="J737" s="1"/>
      <c r="L737" s="1"/>
      <c r="N737" s="1"/>
      <c r="P737" s="1"/>
    </row>
    <row r="738" spans="6:16" ht="15.75" customHeight="1">
      <c r="F738" s="1"/>
      <c r="H738" s="1"/>
      <c r="J738" s="1"/>
      <c r="L738" s="1"/>
      <c r="N738" s="1"/>
      <c r="P738" s="1"/>
    </row>
    <row r="739" spans="6:16" ht="15.75" customHeight="1">
      <c r="F739" s="1"/>
      <c r="H739" s="1"/>
      <c r="J739" s="1"/>
      <c r="L739" s="1"/>
      <c r="N739" s="1"/>
      <c r="P739" s="1"/>
    </row>
    <row r="740" spans="6:16" ht="15.75" customHeight="1">
      <c r="F740" s="1"/>
      <c r="H740" s="1"/>
      <c r="J740" s="1"/>
      <c r="L740" s="1"/>
      <c r="N740" s="1"/>
      <c r="P740" s="1"/>
    </row>
    <row r="741" spans="6:16" ht="15.75" customHeight="1">
      <c r="F741" s="1"/>
      <c r="H741" s="1"/>
      <c r="J741" s="1"/>
      <c r="L741" s="1"/>
      <c r="N741" s="1"/>
      <c r="P741" s="1"/>
    </row>
    <row r="742" spans="6:16" ht="15.75" customHeight="1">
      <c r="F742" s="1"/>
      <c r="H742" s="1"/>
      <c r="J742" s="1"/>
      <c r="L742" s="1"/>
      <c r="N742" s="1"/>
      <c r="P742" s="1"/>
    </row>
    <row r="743" spans="6:16" ht="15.75" customHeight="1">
      <c r="F743" s="1"/>
      <c r="H743" s="1"/>
      <c r="J743" s="1"/>
      <c r="L743" s="1"/>
      <c r="N743" s="1"/>
      <c r="P743" s="1"/>
    </row>
    <row r="744" spans="6:16" ht="15.75" customHeight="1">
      <c r="F744" s="1"/>
      <c r="H744" s="1"/>
      <c r="J744" s="1"/>
      <c r="L744" s="1"/>
      <c r="N744" s="1"/>
      <c r="P744" s="1"/>
    </row>
    <row r="745" spans="6:16" ht="15.75" customHeight="1">
      <c r="F745" s="1"/>
      <c r="H745" s="1"/>
      <c r="J745" s="1"/>
      <c r="L745" s="1"/>
      <c r="N745" s="1"/>
      <c r="P745" s="1"/>
    </row>
    <row r="746" spans="6:16" ht="15.75" customHeight="1">
      <c r="F746" s="1"/>
      <c r="H746" s="1"/>
      <c r="J746" s="1"/>
      <c r="L746" s="1"/>
      <c r="N746" s="1"/>
      <c r="P746" s="1"/>
    </row>
    <row r="747" spans="6:16" ht="15.75" customHeight="1">
      <c r="F747" s="1"/>
      <c r="H747" s="1"/>
      <c r="J747" s="1"/>
      <c r="L747" s="1"/>
      <c r="N747" s="1"/>
      <c r="P747" s="1"/>
    </row>
    <row r="748" spans="6:16" ht="15.75" customHeight="1">
      <c r="F748" s="1"/>
      <c r="H748" s="1"/>
      <c r="J748" s="1"/>
      <c r="L748" s="1"/>
      <c r="N748" s="1"/>
      <c r="P748" s="1"/>
    </row>
    <row r="749" spans="6:16" ht="15.75" customHeight="1">
      <c r="F749" s="1"/>
      <c r="H749" s="1"/>
      <c r="J749" s="1"/>
      <c r="L749" s="1"/>
      <c r="N749" s="1"/>
      <c r="P749" s="1"/>
    </row>
    <row r="750" spans="6:16" ht="15.75" customHeight="1">
      <c r="F750" s="1"/>
      <c r="H750" s="1"/>
      <c r="J750" s="1"/>
      <c r="L750" s="1"/>
      <c r="N750" s="1"/>
      <c r="P750" s="1"/>
    </row>
    <row r="751" spans="6:16" ht="15.75" customHeight="1">
      <c r="F751" s="1"/>
      <c r="H751" s="1"/>
      <c r="J751" s="1"/>
      <c r="L751" s="1"/>
      <c r="N751" s="1"/>
      <c r="P751" s="1"/>
    </row>
    <row r="752" spans="6:16" ht="15.75" customHeight="1">
      <c r="F752" s="1"/>
      <c r="H752" s="1"/>
      <c r="J752" s="1"/>
      <c r="L752" s="1"/>
      <c r="N752" s="1"/>
      <c r="P752" s="1"/>
    </row>
    <row r="753" spans="6:16" ht="15.75" customHeight="1">
      <c r="F753" s="1"/>
      <c r="H753" s="1"/>
      <c r="J753" s="1"/>
      <c r="L753" s="1"/>
      <c r="N753" s="1"/>
      <c r="P753" s="1"/>
    </row>
    <row r="754" spans="6:16" ht="15.75" customHeight="1">
      <c r="F754" s="1"/>
      <c r="H754" s="1"/>
      <c r="J754" s="1"/>
      <c r="L754" s="1"/>
      <c r="N754" s="1"/>
      <c r="P754" s="1"/>
    </row>
    <row r="755" spans="6:16" ht="15.75" customHeight="1">
      <c r="F755" s="1"/>
      <c r="H755" s="1"/>
      <c r="J755" s="1"/>
      <c r="L755" s="1"/>
      <c r="N755" s="1"/>
      <c r="P755" s="1"/>
    </row>
    <row r="756" spans="6:16" ht="15.75" customHeight="1">
      <c r="F756" s="1"/>
      <c r="H756" s="1"/>
      <c r="J756" s="1"/>
      <c r="L756" s="1"/>
      <c r="N756" s="1"/>
      <c r="P756" s="1"/>
    </row>
    <row r="757" spans="6:16" ht="15.75" customHeight="1">
      <c r="F757" s="1"/>
      <c r="H757" s="1"/>
      <c r="J757" s="1"/>
      <c r="L757" s="1"/>
      <c r="N757" s="1"/>
      <c r="P757" s="1"/>
    </row>
    <row r="758" spans="6:16" ht="15.75" customHeight="1">
      <c r="F758" s="1"/>
      <c r="H758" s="1"/>
      <c r="J758" s="1"/>
      <c r="L758" s="1"/>
      <c r="N758" s="1"/>
      <c r="P758" s="1"/>
    </row>
    <row r="759" spans="6:16" ht="15.75" customHeight="1">
      <c r="F759" s="1"/>
      <c r="H759" s="1"/>
      <c r="J759" s="1"/>
      <c r="L759" s="1"/>
      <c r="N759" s="1"/>
      <c r="P759" s="1"/>
    </row>
    <row r="760" spans="6:16" ht="15.75" customHeight="1">
      <c r="F760" s="1"/>
      <c r="H760" s="1"/>
      <c r="J760" s="1"/>
      <c r="L760" s="1"/>
      <c r="N760" s="1"/>
      <c r="P760" s="1"/>
    </row>
    <row r="761" spans="6:16" ht="15.75" customHeight="1">
      <c r="F761" s="1"/>
      <c r="H761" s="1"/>
      <c r="J761" s="1"/>
      <c r="L761" s="1"/>
      <c r="N761" s="1"/>
      <c r="P761" s="1"/>
    </row>
    <row r="762" spans="6:16" ht="15.75" customHeight="1">
      <c r="F762" s="1"/>
      <c r="H762" s="1"/>
      <c r="J762" s="1"/>
      <c r="L762" s="1"/>
      <c r="N762" s="1"/>
      <c r="P762" s="1"/>
    </row>
    <row r="763" spans="6:16" ht="15.75" customHeight="1">
      <c r="F763" s="1"/>
      <c r="H763" s="1"/>
      <c r="J763" s="1"/>
      <c r="L763" s="1"/>
      <c r="N763" s="1"/>
      <c r="P763" s="1"/>
    </row>
    <row r="764" spans="6:16" ht="15.75" customHeight="1">
      <c r="F764" s="1"/>
      <c r="H764" s="1"/>
      <c r="J764" s="1"/>
      <c r="L764" s="1"/>
      <c r="N764" s="1"/>
      <c r="P764" s="1"/>
    </row>
    <row r="765" spans="6:16" ht="15.75" customHeight="1">
      <c r="F765" s="1"/>
      <c r="H765" s="1"/>
      <c r="J765" s="1"/>
      <c r="L765" s="1"/>
      <c r="N765" s="1"/>
      <c r="P765" s="1"/>
    </row>
    <row r="766" spans="6:16" ht="15.75" customHeight="1">
      <c r="F766" s="1"/>
      <c r="H766" s="1"/>
      <c r="J766" s="1"/>
      <c r="L766" s="1"/>
      <c r="N766" s="1"/>
      <c r="P766" s="1"/>
    </row>
    <row r="767" spans="6:16" ht="15.75" customHeight="1">
      <c r="F767" s="1"/>
      <c r="H767" s="1"/>
      <c r="J767" s="1"/>
      <c r="L767" s="1"/>
      <c r="N767" s="1"/>
      <c r="P767" s="1"/>
    </row>
    <row r="768" spans="6:16" ht="15.75" customHeight="1">
      <c r="F768" s="1"/>
      <c r="H768" s="1"/>
      <c r="J768" s="1"/>
      <c r="L768" s="1"/>
      <c r="N768" s="1"/>
      <c r="P768" s="1"/>
    </row>
    <row r="769" spans="6:16" ht="15.75" customHeight="1">
      <c r="F769" s="1"/>
      <c r="H769" s="1"/>
      <c r="J769" s="1"/>
      <c r="L769" s="1"/>
      <c r="N769" s="1"/>
      <c r="P769" s="1"/>
    </row>
    <row r="770" spans="6:16" ht="15.75" customHeight="1">
      <c r="F770" s="1"/>
      <c r="H770" s="1"/>
      <c r="J770" s="1"/>
      <c r="L770" s="1"/>
      <c r="N770" s="1"/>
      <c r="P770" s="1"/>
    </row>
    <row r="771" spans="6:16" ht="15.75" customHeight="1">
      <c r="F771" s="1"/>
      <c r="H771" s="1"/>
      <c r="J771" s="1"/>
      <c r="L771" s="1"/>
      <c r="N771" s="1"/>
      <c r="P771" s="1"/>
    </row>
    <row r="772" spans="6:16" ht="15.75" customHeight="1">
      <c r="F772" s="1"/>
      <c r="H772" s="1"/>
      <c r="J772" s="1"/>
      <c r="L772" s="1"/>
      <c r="N772" s="1"/>
      <c r="P772" s="1"/>
    </row>
    <row r="773" spans="6:16" ht="15.75" customHeight="1">
      <c r="F773" s="1"/>
      <c r="H773" s="1"/>
      <c r="J773" s="1"/>
      <c r="L773" s="1"/>
      <c r="N773" s="1"/>
      <c r="P773" s="1"/>
    </row>
    <row r="774" spans="6:16" ht="15.75" customHeight="1">
      <c r="F774" s="1"/>
      <c r="H774" s="1"/>
      <c r="J774" s="1"/>
      <c r="L774" s="1"/>
      <c r="N774" s="1"/>
      <c r="P774" s="1"/>
    </row>
    <row r="775" spans="6:16" ht="15.75" customHeight="1">
      <c r="F775" s="1"/>
      <c r="H775" s="1"/>
      <c r="J775" s="1"/>
      <c r="L775" s="1"/>
      <c r="N775" s="1"/>
      <c r="P775" s="1"/>
    </row>
    <row r="776" spans="6:16" ht="15.75" customHeight="1">
      <c r="F776" s="1"/>
      <c r="H776" s="1"/>
      <c r="J776" s="1"/>
      <c r="L776" s="1"/>
      <c r="N776" s="1"/>
      <c r="P776" s="1"/>
    </row>
    <row r="777" spans="6:16" ht="15.75" customHeight="1">
      <c r="F777" s="1"/>
      <c r="H777" s="1"/>
      <c r="J777" s="1"/>
      <c r="L777" s="1"/>
      <c r="N777" s="1"/>
      <c r="P777" s="1"/>
    </row>
    <row r="778" spans="6:16" ht="15.75" customHeight="1">
      <c r="F778" s="1"/>
      <c r="H778" s="1"/>
      <c r="J778" s="1"/>
      <c r="L778" s="1"/>
      <c r="N778" s="1"/>
      <c r="P778" s="1"/>
    </row>
    <row r="779" spans="6:16" ht="15.75" customHeight="1">
      <c r="F779" s="1"/>
      <c r="H779" s="1"/>
      <c r="J779" s="1"/>
      <c r="L779" s="1"/>
      <c r="N779" s="1"/>
      <c r="P779" s="1"/>
    </row>
    <row r="780" spans="6:16" ht="15.75" customHeight="1">
      <c r="F780" s="1"/>
      <c r="H780" s="1"/>
      <c r="J780" s="1"/>
      <c r="L780" s="1"/>
      <c r="N780" s="1"/>
      <c r="P780" s="1"/>
    </row>
    <row r="781" spans="6:16" ht="15.75" customHeight="1">
      <c r="F781" s="1"/>
      <c r="H781" s="1"/>
      <c r="J781" s="1"/>
      <c r="L781" s="1"/>
      <c r="N781" s="1"/>
      <c r="P781" s="1"/>
    </row>
    <row r="782" spans="6:16" ht="15.75" customHeight="1">
      <c r="F782" s="1"/>
      <c r="H782" s="1"/>
      <c r="J782" s="1"/>
      <c r="L782" s="1"/>
      <c r="N782" s="1"/>
      <c r="P782" s="1"/>
    </row>
    <row r="783" spans="6:16" ht="15.75" customHeight="1">
      <c r="F783" s="1"/>
      <c r="H783" s="1"/>
      <c r="J783" s="1"/>
      <c r="L783" s="1"/>
      <c r="N783" s="1"/>
      <c r="P783" s="1"/>
    </row>
    <row r="784" spans="6:16" ht="15.75" customHeight="1">
      <c r="F784" s="1"/>
      <c r="H784" s="1"/>
      <c r="J784" s="1"/>
      <c r="L784" s="1"/>
      <c r="N784" s="1"/>
      <c r="P784" s="1"/>
    </row>
    <row r="785" spans="6:16" ht="15.75" customHeight="1">
      <c r="F785" s="1"/>
      <c r="H785" s="1"/>
      <c r="J785" s="1"/>
      <c r="L785" s="1"/>
      <c r="N785" s="1"/>
      <c r="P785" s="1"/>
    </row>
    <row r="786" spans="6:16" ht="15.75" customHeight="1">
      <c r="F786" s="1"/>
      <c r="H786" s="1"/>
      <c r="J786" s="1"/>
      <c r="L786" s="1"/>
      <c r="N786" s="1"/>
      <c r="P786" s="1"/>
    </row>
    <row r="787" spans="6:16" ht="15.75" customHeight="1">
      <c r="F787" s="1"/>
      <c r="H787" s="1"/>
      <c r="J787" s="1"/>
      <c r="L787" s="1"/>
      <c r="N787" s="1"/>
      <c r="P787" s="1"/>
    </row>
    <row r="788" spans="6:16" ht="15.75" customHeight="1">
      <c r="F788" s="1"/>
      <c r="H788" s="1"/>
      <c r="J788" s="1"/>
      <c r="L788" s="1"/>
      <c r="N788" s="1"/>
      <c r="P788" s="1"/>
    </row>
    <row r="789" spans="6:16" ht="15.75" customHeight="1">
      <c r="F789" s="1"/>
      <c r="H789" s="1"/>
      <c r="J789" s="1"/>
      <c r="L789" s="1"/>
      <c r="N789" s="1"/>
      <c r="P789" s="1"/>
    </row>
    <row r="790" spans="6:16" ht="15.75" customHeight="1">
      <c r="F790" s="1"/>
      <c r="H790" s="1"/>
      <c r="J790" s="1"/>
      <c r="L790" s="1"/>
      <c r="N790" s="1"/>
      <c r="P790" s="1"/>
    </row>
    <row r="791" spans="6:16" ht="15.75" customHeight="1">
      <c r="F791" s="1"/>
      <c r="H791" s="1"/>
      <c r="J791" s="1"/>
      <c r="L791" s="1"/>
      <c r="N791" s="1"/>
      <c r="P791" s="1"/>
    </row>
    <row r="792" spans="6:16" ht="15.75" customHeight="1">
      <c r="F792" s="1"/>
      <c r="H792" s="1"/>
      <c r="J792" s="1"/>
      <c r="L792" s="1"/>
      <c r="N792" s="1"/>
      <c r="P792" s="1"/>
    </row>
    <row r="793" spans="6:16" ht="15.75" customHeight="1">
      <c r="F793" s="1"/>
      <c r="H793" s="1"/>
      <c r="J793" s="1"/>
      <c r="L793" s="1"/>
      <c r="N793" s="1"/>
      <c r="P793" s="1"/>
    </row>
    <row r="794" spans="6:16" ht="15.75" customHeight="1">
      <c r="F794" s="1"/>
      <c r="H794" s="1"/>
      <c r="J794" s="1"/>
      <c r="L794" s="1"/>
      <c r="N794" s="1"/>
      <c r="P794" s="1"/>
    </row>
    <row r="795" spans="6:16" ht="15.75" customHeight="1">
      <c r="F795" s="1"/>
      <c r="H795" s="1"/>
      <c r="J795" s="1"/>
      <c r="L795" s="1"/>
      <c r="N795" s="1"/>
      <c r="P795" s="1"/>
    </row>
    <row r="796" spans="6:16" ht="15.75" customHeight="1">
      <c r="F796" s="1"/>
      <c r="H796" s="1"/>
      <c r="J796" s="1"/>
      <c r="L796" s="1"/>
      <c r="N796" s="1"/>
      <c r="P796" s="1"/>
    </row>
    <row r="797" spans="6:16" ht="15.75" customHeight="1">
      <c r="F797" s="1"/>
      <c r="H797" s="1"/>
      <c r="J797" s="1"/>
      <c r="L797" s="1"/>
      <c r="N797" s="1"/>
      <c r="P797" s="1"/>
    </row>
    <row r="798" spans="6:16" ht="15.75" customHeight="1">
      <c r="F798" s="1"/>
      <c r="H798" s="1"/>
      <c r="J798" s="1"/>
      <c r="L798" s="1"/>
      <c r="N798" s="1"/>
      <c r="P798" s="1"/>
    </row>
    <row r="799" spans="6:16" ht="15.75" customHeight="1">
      <c r="F799" s="1"/>
      <c r="H799" s="1"/>
      <c r="J799" s="1"/>
      <c r="L799" s="1"/>
      <c r="N799" s="1"/>
      <c r="P799" s="1"/>
    </row>
    <row r="800" spans="6:16" ht="15.75" customHeight="1">
      <c r="F800" s="1"/>
      <c r="H800" s="1"/>
      <c r="J800" s="1"/>
      <c r="L800" s="1"/>
      <c r="N800" s="1"/>
      <c r="P800" s="1"/>
    </row>
    <row r="801" spans="6:16" ht="15.75" customHeight="1">
      <c r="F801" s="1"/>
      <c r="H801" s="1"/>
      <c r="J801" s="1"/>
      <c r="L801" s="1"/>
      <c r="N801" s="1"/>
      <c r="P801" s="1"/>
    </row>
    <row r="802" spans="6:16" ht="15.75" customHeight="1">
      <c r="F802" s="1"/>
      <c r="H802" s="1"/>
      <c r="J802" s="1"/>
      <c r="L802" s="1"/>
      <c r="N802" s="1"/>
      <c r="P802" s="1"/>
    </row>
    <row r="803" spans="6:16" ht="15.75" customHeight="1">
      <c r="F803" s="1"/>
      <c r="H803" s="1"/>
      <c r="J803" s="1"/>
      <c r="L803" s="1"/>
      <c r="N803" s="1"/>
      <c r="P803" s="1"/>
    </row>
    <row r="804" spans="6:16" ht="15.75" customHeight="1">
      <c r="F804" s="1"/>
      <c r="H804" s="1"/>
      <c r="J804" s="1"/>
      <c r="L804" s="1"/>
      <c r="N804" s="1"/>
      <c r="P804" s="1"/>
    </row>
    <row r="805" spans="6:16" ht="15.75" customHeight="1">
      <c r="F805" s="1"/>
      <c r="H805" s="1"/>
      <c r="J805" s="1"/>
      <c r="L805" s="1"/>
      <c r="N805" s="1"/>
      <c r="P805" s="1"/>
    </row>
    <row r="806" spans="6:16" ht="15.75" customHeight="1">
      <c r="F806" s="1"/>
      <c r="H806" s="1"/>
      <c r="J806" s="1"/>
      <c r="L806" s="1"/>
      <c r="N806" s="1"/>
      <c r="P806" s="1"/>
    </row>
    <row r="807" spans="6:16" ht="15.75" customHeight="1">
      <c r="F807" s="1"/>
      <c r="H807" s="1"/>
      <c r="J807" s="1"/>
      <c r="L807" s="1"/>
      <c r="N807" s="1"/>
      <c r="P807" s="1"/>
    </row>
    <row r="808" spans="6:16" ht="15.75" customHeight="1">
      <c r="F808" s="1"/>
      <c r="H808" s="1"/>
      <c r="J808" s="1"/>
      <c r="L808" s="1"/>
      <c r="N808" s="1"/>
      <c r="P808" s="1"/>
    </row>
    <row r="809" spans="6:16" ht="15.75" customHeight="1">
      <c r="F809" s="1"/>
      <c r="H809" s="1"/>
      <c r="J809" s="1"/>
      <c r="L809" s="1"/>
      <c r="N809" s="1"/>
      <c r="P809" s="1"/>
    </row>
    <row r="810" spans="6:16" ht="15.75" customHeight="1">
      <c r="F810" s="1"/>
      <c r="H810" s="1"/>
      <c r="J810" s="1"/>
      <c r="L810" s="1"/>
      <c r="N810" s="1"/>
      <c r="P810" s="1"/>
    </row>
    <row r="811" spans="6:16" ht="15.75" customHeight="1">
      <c r="F811" s="1"/>
      <c r="H811" s="1"/>
      <c r="J811" s="1"/>
      <c r="L811" s="1"/>
      <c r="N811" s="1"/>
      <c r="P811" s="1"/>
    </row>
    <row r="812" spans="6:16" ht="15.75" customHeight="1">
      <c r="F812" s="1"/>
      <c r="H812" s="1"/>
      <c r="J812" s="1"/>
      <c r="L812" s="1"/>
      <c r="N812" s="1"/>
      <c r="P812" s="1"/>
    </row>
    <row r="813" spans="6:16" ht="15.75" customHeight="1">
      <c r="F813" s="1"/>
      <c r="H813" s="1"/>
      <c r="J813" s="1"/>
      <c r="L813" s="1"/>
      <c r="N813" s="1"/>
      <c r="P813" s="1"/>
    </row>
    <row r="814" spans="6:16" ht="15.75" customHeight="1">
      <c r="F814" s="1"/>
      <c r="H814" s="1"/>
      <c r="J814" s="1"/>
      <c r="L814" s="1"/>
      <c r="N814" s="1"/>
      <c r="P814" s="1"/>
    </row>
    <row r="815" spans="6:16" ht="15.75" customHeight="1">
      <c r="F815" s="1"/>
      <c r="H815" s="1"/>
      <c r="J815" s="1"/>
      <c r="L815" s="1"/>
      <c r="N815" s="1"/>
      <c r="P815" s="1"/>
    </row>
    <row r="816" spans="6:16" ht="15.75" customHeight="1">
      <c r="F816" s="1"/>
      <c r="H816" s="1"/>
      <c r="J816" s="1"/>
      <c r="L816" s="1"/>
      <c r="N816" s="1"/>
      <c r="P816" s="1"/>
    </row>
    <row r="817" spans="6:16" ht="15.75" customHeight="1">
      <c r="F817" s="1"/>
      <c r="H817" s="1"/>
      <c r="J817" s="1"/>
      <c r="L817" s="1"/>
      <c r="N817" s="1"/>
      <c r="P817" s="1"/>
    </row>
    <row r="818" spans="6:16" ht="15.75" customHeight="1">
      <c r="F818" s="1"/>
      <c r="H818" s="1"/>
      <c r="J818" s="1"/>
      <c r="L818" s="1"/>
      <c r="N818" s="1"/>
      <c r="P818" s="1"/>
    </row>
    <row r="819" spans="6:16" ht="15.75" customHeight="1">
      <c r="F819" s="1"/>
      <c r="H819" s="1"/>
      <c r="J819" s="1"/>
      <c r="L819" s="1"/>
      <c r="N819" s="1"/>
      <c r="P819" s="1"/>
    </row>
    <row r="820" spans="6:16" ht="15.75" customHeight="1">
      <c r="F820" s="1"/>
      <c r="H820" s="1"/>
      <c r="J820" s="1"/>
      <c r="L820" s="1"/>
      <c r="N820" s="1"/>
      <c r="P820" s="1"/>
    </row>
    <row r="821" spans="6:16" ht="15.75" customHeight="1">
      <c r="F821" s="1"/>
      <c r="H821" s="1"/>
      <c r="J821" s="1"/>
      <c r="L821" s="1"/>
      <c r="N821" s="1"/>
      <c r="P821" s="1"/>
    </row>
    <row r="822" spans="6:16" ht="15.75" customHeight="1">
      <c r="F822" s="1"/>
      <c r="H822" s="1"/>
      <c r="J822" s="1"/>
      <c r="L822" s="1"/>
      <c r="N822" s="1"/>
      <c r="P822" s="1"/>
    </row>
    <row r="823" spans="6:16" ht="15.75" customHeight="1">
      <c r="F823" s="1"/>
      <c r="H823" s="1"/>
      <c r="J823" s="1"/>
      <c r="L823" s="1"/>
      <c r="N823" s="1"/>
      <c r="P823" s="1"/>
    </row>
    <row r="824" spans="6:16" ht="15.75" customHeight="1">
      <c r="F824" s="1"/>
      <c r="H824" s="1"/>
      <c r="J824" s="1"/>
      <c r="L824" s="1"/>
      <c r="N824" s="1"/>
      <c r="P824" s="1"/>
    </row>
    <row r="825" spans="6:16" ht="15.75" customHeight="1">
      <c r="F825" s="1"/>
      <c r="H825" s="1"/>
      <c r="J825" s="1"/>
      <c r="L825" s="1"/>
      <c r="N825" s="1"/>
      <c r="P825" s="1"/>
    </row>
    <row r="826" spans="6:16" ht="15.75" customHeight="1">
      <c r="F826" s="1"/>
      <c r="H826" s="1"/>
      <c r="J826" s="1"/>
      <c r="L826" s="1"/>
      <c r="N826" s="1"/>
      <c r="P826" s="1"/>
    </row>
    <row r="827" spans="6:16" ht="15.75" customHeight="1">
      <c r="F827" s="1"/>
      <c r="H827" s="1"/>
      <c r="J827" s="1"/>
      <c r="L827" s="1"/>
      <c r="N827" s="1"/>
      <c r="P827" s="1"/>
    </row>
    <row r="828" spans="6:16" ht="15.75" customHeight="1">
      <c r="F828" s="1"/>
      <c r="H828" s="1"/>
      <c r="J828" s="1"/>
      <c r="L828" s="1"/>
      <c r="N828" s="1"/>
      <c r="P828" s="1"/>
    </row>
    <row r="829" spans="6:16" ht="15.75" customHeight="1">
      <c r="F829" s="1"/>
      <c r="H829" s="1"/>
      <c r="J829" s="1"/>
      <c r="L829" s="1"/>
      <c r="N829" s="1"/>
      <c r="P829" s="1"/>
    </row>
    <row r="830" spans="6:16" ht="15.75" customHeight="1">
      <c r="F830" s="1"/>
      <c r="H830" s="1"/>
      <c r="J830" s="1"/>
      <c r="L830" s="1"/>
      <c r="N830" s="1"/>
      <c r="P830" s="1"/>
    </row>
    <row r="831" spans="6:16" ht="15.75" customHeight="1">
      <c r="F831" s="1"/>
      <c r="H831" s="1"/>
      <c r="J831" s="1"/>
      <c r="L831" s="1"/>
      <c r="N831" s="1"/>
      <c r="P831" s="1"/>
    </row>
    <row r="832" spans="6:16" ht="15.75" customHeight="1">
      <c r="F832" s="1"/>
      <c r="H832" s="1"/>
      <c r="J832" s="1"/>
      <c r="L832" s="1"/>
      <c r="N832" s="1"/>
      <c r="P832" s="1"/>
    </row>
    <row r="833" spans="6:16" ht="15.75" customHeight="1">
      <c r="F833" s="1"/>
      <c r="H833" s="1"/>
      <c r="J833" s="1"/>
      <c r="L833" s="1"/>
      <c r="N833" s="1"/>
      <c r="P833" s="1"/>
    </row>
    <row r="834" spans="6:16" ht="15.75" customHeight="1">
      <c r="F834" s="1"/>
      <c r="H834" s="1"/>
      <c r="J834" s="1"/>
      <c r="L834" s="1"/>
      <c r="N834" s="1"/>
      <c r="P834" s="1"/>
    </row>
    <row r="835" spans="6:16" ht="15.75" customHeight="1">
      <c r="F835" s="1"/>
      <c r="H835" s="1"/>
      <c r="J835" s="1"/>
      <c r="L835" s="1"/>
      <c r="N835" s="1"/>
      <c r="P835" s="1"/>
    </row>
    <row r="836" spans="6:16" ht="15.75" customHeight="1">
      <c r="F836" s="1"/>
      <c r="H836" s="1"/>
      <c r="J836" s="1"/>
      <c r="L836" s="1"/>
      <c r="N836" s="1"/>
      <c r="P836" s="1"/>
    </row>
    <row r="837" spans="6:16" ht="15.75" customHeight="1">
      <c r="F837" s="1"/>
      <c r="H837" s="1"/>
      <c r="J837" s="1"/>
      <c r="L837" s="1"/>
      <c r="N837" s="1"/>
      <c r="P837" s="1"/>
    </row>
    <row r="838" spans="6:16" ht="15.75" customHeight="1">
      <c r="F838" s="1"/>
      <c r="H838" s="1"/>
      <c r="J838" s="1"/>
      <c r="L838" s="1"/>
      <c r="N838" s="1"/>
      <c r="P838" s="1"/>
    </row>
    <row r="839" spans="6:16" ht="15.75" customHeight="1">
      <c r="F839" s="1"/>
      <c r="H839" s="1"/>
      <c r="J839" s="1"/>
      <c r="L839" s="1"/>
      <c r="N839" s="1"/>
      <c r="P839" s="1"/>
    </row>
    <row r="840" spans="6:16" ht="15.75" customHeight="1">
      <c r="F840" s="1"/>
      <c r="H840" s="1"/>
      <c r="J840" s="1"/>
      <c r="L840" s="1"/>
      <c r="N840" s="1"/>
      <c r="P840" s="1"/>
    </row>
    <row r="841" spans="6:16" ht="15.75" customHeight="1">
      <c r="F841" s="1"/>
      <c r="H841" s="1"/>
      <c r="J841" s="1"/>
      <c r="L841" s="1"/>
      <c r="N841" s="1"/>
      <c r="P841" s="1"/>
    </row>
    <row r="842" spans="6:16" ht="15.75" customHeight="1">
      <c r="F842" s="1"/>
      <c r="H842" s="1"/>
      <c r="J842" s="1"/>
      <c r="L842" s="1"/>
      <c r="N842" s="1"/>
      <c r="P842" s="1"/>
    </row>
    <row r="843" spans="6:16" ht="15.75" customHeight="1">
      <c r="F843" s="1"/>
      <c r="H843" s="1"/>
      <c r="J843" s="1"/>
      <c r="L843" s="1"/>
      <c r="N843" s="1"/>
      <c r="P843" s="1"/>
    </row>
    <row r="844" spans="6:16" ht="15.75" customHeight="1">
      <c r="F844" s="1"/>
      <c r="H844" s="1"/>
      <c r="J844" s="1"/>
      <c r="L844" s="1"/>
      <c r="N844" s="1"/>
      <c r="P844" s="1"/>
    </row>
    <row r="845" spans="6:16" ht="15.75" customHeight="1">
      <c r="F845" s="1"/>
      <c r="H845" s="1"/>
      <c r="J845" s="1"/>
      <c r="L845" s="1"/>
      <c r="N845" s="1"/>
      <c r="P845" s="1"/>
    </row>
    <row r="846" spans="6:16" ht="15.75" customHeight="1">
      <c r="F846" s="1"/>
      <c r="H846" s="1"/>
      <c r="J846" s="1"/>
      <c r="L846" s="1"/>
      <c r="N846" s="1"/>
      <c r="P846" s="1"/>
    </row>
    <row r="847" spans="6:16" ht="15.75" customHeight="1">
      <c r="F847" s="1"/>
      <c r="H847" s="1"/>
      <c r="J847" s="1"/>
      <c r="L847" s="1"/>
      <c r="N847" s="1"/>
      <c r="P847" s="1"/>
    </row>
    <row r="848" spans="6:16" ht="15.75" customHeight="1">
      <c r="F848" s="1"/>
      <c r="H848" s="1"/>
      <c r="J848" s="1"/>
      <c r="L848" s="1"/>
      <c r="N848" s="1"/>
      <c r="P848" s="1"/>
    </row>
    <row r="849" spans="6:16" ht="15.75" customHeight="1">
      <c r="F849" s="1"/>
      <c r="H849" s="1"/>
      <c r="J849" s="1"/>
      <c r="L849" s="1"/>
      <c r="N849" s="1"/>
      <c r="P849" s="1"/>
    </row>
    <row r="850" spans="6:16" ht="15.75" customHeight="1">
      <c r="F850" s="1"/>
      <c r="H850" s="1"/>
      <c r="J850" s="1"/>
      <c r="L850" s="1"/>
      <c r="N850" s="1"/>
      <c r="P850" s="1"/>
    </row>
    <row r="851" spans="6:16" ht="15.75" customHeight="1">
      <c r="F851" s="1"/>
      <c r="H851" s="1"/>
      <c r="J851" s="1"/>
      <c r="L851" s="1"/>
      <c r="N851" s="1"/>
      <c r="P851" s="1"/>
    </row>
    <row r="852" spans="6:16" ht="15.75" customHeight="1">
      <c r="F852" s="1"/>
      <c r="H852" s="1"/>
      <c r="J852" s="1"/>
      <c r="L852" s="1"/>
      <c r="N852" s="1"/>
      <c r="P852" s="1"/>
    </row>
    <row r="853" spans="6:16" ht="15.75" customHeight="1">
      <c r="F853" s="1"/>
      <c r="H853" s="1"/>
      <c r="J853" s="1"/>
      <c r="L853" s="1"/>
      <c r="N853" s="1"/>
      <c r="P853" s="1"/>
    </row>
    <row r="854" spans="6:16" ht="15.75" customHeight="1">
      <c r="F854" s="1"/>
      <c r="H854" s="1"/>
      <c r="J854" s="1"/>
      <c r="L854" s="1"/>
      <c r="N854" s="1"/>
      <c r="P854" s="1"/>
    </row>
    <row r="855" spans="6:16" ht="15.75" customHeight="1">
      <c r="F855" s="1"/>
      <c r="H855" s="1"/>
      <c r="J855" s="1"/>
      <c r="L855" s="1"/>
      <c r="N855" s="1"/>
      <c r="P855" s="1"/>
    </row>
    <row r="856" spans="6:16" ht="15.75" customHeight="1">
      <c r="F856" s="1"/>
      <c r="H856" s="1"/>
      <c r="J856" s="1"/>
      <c r="L856" s="1"/>
      <c r="N856" s="1"/>
      <c r="P856" s="1"/>
    </row>
    <row r="857" spans="6:16" ht="15.75" customHeight="1">
      <c r="F857" s="1"/>
      <c r="H857" s="1"/>
      <c r="J857" s="1"/>
      <c r="L857" s="1"/>
      <c r="N857" s="1"/>
      <c r="P857" s="1"/>
    </row>
    <row r="858" spans="6:16" ht="15.75" customHeight="1">
      <c r="F858" s="1"/>
      <c r="H858" s="1"/>
      <c r="J858" s="1"/>
      <c r="L858" s="1"/>
      <c r="N858" s="1"/>
      <c r="P858" s="1"/>
    </row>
    <row r="859" spans="6:16" ht="15.75" customHeight="1">
      <c r="F859" s="1"/>
      <c r="H859" s="1"/>
      <c r="J859" s="1"/>
      <c r="L859" s="1"/>
      <c r="N859" s="1"/>
      <c r="P859" s="1"/>
    </row>
    <row r="860" spans="6:16" ht="15.75" customHeight="1">
      <c r="F860" s="1"/>
      <c r="H860" s="1"/>
      <c r="J860" s="1"/>
      <c r="L860" s="1"/>
      <c r="N860" s="1"/>
      <c r="P860" s="1"/>
    </row>
    <row r="861" spans="6:16" ht="15.75" customHeight="1">
      <c r="F861" s="1"/>
      <c r="H861" s="1"/>
      <c r="J861" s="1"/>
      <c r="L861" s="1"/>
      <c r="N861" s="1"/>
      <c r="P861" s="1"/>
    </row>
    <row r="862" spans="6:16" ht="15.75" customHeight="1">
      <c r="F862" s="1"/>
      <c r="H862" s="1"/>
      <c r="J862" s="1"/>
      <c r="L862" s="1"/>
      <c r="N862" s="1"/>
      <c r="P862" s="1"/>
    </row>
    <row r="863" spans="6:16" ht="15.75" customHeight="1">
      <c r="F863" s="1"/>
      <c r="H863" s="1"/>
      <c r="J863" s="1"/>
      <c r="L863" s="1"/>
      <c r="N863" s="1"/>
      <c r="P863" s="1"/>
    </row>
    <row r="864" spans="6:16" ht="15.75" customHeight="1">
      <c r="F864" s="1"/>
      <c r="H864" s="1"/>
      <c r="J864" s="1"/>
      <c r="L864" s="1"/>
      <c r="N864" s="1"/>
      <c r="P864" s="1"/>
    </row>
    <row r="865" spans="6:16" ht="15.75" customHeight="1">
      <c r="F865" s="1"/>
      <c r="H865" s="1"/>
      <c r="J865" s="1"/>
      <c r="L865" s="1"/>
      <c r="N865" s="1"/>
      <c r="P865" s="1"/>
    </row>
    <row r="866" spans="6:16" ht="15.75" customHeight="1">
      <c r="F866" s="1"/>
      <c r="H866" s="1"/>
      <c r="J866" s="1"/>
      <c r="L866" s="1"/>
      <c r="N866" s="1"/>
      <c r="P866" s="1"/>
    </row>
    <row r="867" spans="6:16" ht="15.75" customHeight="1">
      <c r="F867" s="1"/>
      <c r="H867" s="1"/>
      <c r="J867" s="1"/>
      <c r="L867" s="1"/>
      <c r="N867" s="1"/>
      <c r="P867" s="1"/>
    </row>
    <row r="868" spans="6:16" ht="15.75" customHeight="1">
      <c r="F868" s="1"/>
      <c r="H868" s="1"/>
      <c r="J868" s="1"/>
      <c r="L868" s="1"/>
      <c r="N868" s="1"/>
      <c r="P868" s="1"/>
    </row>
    <row r="869" spans="6:16" ht="15.75" customHeight="1">
      <c r="F869" s="1"/>
      <c r="H869" s="1"/>
      <c r="J869" s="1"/>
      <c r="L869" s="1"/>
      <c r="N869" s="1"/>
      <c r="P869" s="1"/>
    </row>
    <row r="870" spans="6:16" ht="15.75" customHeight="1">
      <c r="F870" s="1"/>
      <c r="H870" s="1"/>
      <c r="J870" s="1"/>
      <c r="L870" s="1"/>
      <c r="N870" s="1"/>
      <c r="P870" s="1"/>
    </row>
    <row r="871" spans="6:16" ht="15.75" customHeight="1">
      <c r="F871" s="1"/>
      <c r="H871" s="1"/>
      <c r="J871" s="1"/>
      <c r="L871" s="1"/>
      <c r="N871" s="1"/>
      <c r="P871" s="1"/>
    </row>
    <row r="872" spans="6:16" ht="15.75" customHeight="1">
      <c r="F872" s="1"/>
      <c r="H872" s="1"/>
      <c r="J872" s="1"/>
      <c r="L872" s="1"/>
      <c r="N872" s="1"/>
      <c r="P872" s="1"/>
    </row>
    <row r="873" spans="6:16" ht="15.75" customHeight="1">
      <c r="F873" s="1"/>
      <c r="H873" s="1"/>
      <c r="J873" s="1"/>
      <c r="L873" s="1"/>
      <c r="N873" s="1"/>
      <c r="P873" s="1"/>
    </row>
    <row r="874" spans="6:16" ht="15.75" customHeight="1">
      <c r="F874" s="1"/>
      <c r="H874" s="1"/>
      <c r="J874" s="1"/>
      <c r="L874" s="1"/>
      <c r="N874" s="1"/>
      <c r="P874" s="1"/>
    </row>
    <row r="875" spans="6:16" ht="15.75" customHeight="1">
      <c r="F875" s="1"/>
      <c r="H875" s="1"/>
      <c r="J875" s="1"/>
      <c r="L875" s="1"/>
      <c r="N875" s="1"/>
      <c r="P875" s="1"/>
    </row>
    <row r="876" spans="6:16" ht="15.75" customHeight="1">
      <c r="F876" s="1"/>
      <c r="H876" s="1"/>
      <c r="J876" s="1"/>
      <c r="L876" s="1"/>
      <c r="N876" s="1"/>
      <c r="P876" s="1"/>
    </row>
    <row r="877" spans="6:16" ht="15.75" customHeight="1">
      <c r="F877" s="1"/>
      <c r="H877" s="1"/>
      <c r="J877" s="1"/>
      <c r="L877" s="1"/>
      <c r="N877" s="1"/>
      <c r="P877" s="1"/>
    </row>
    <row r="878" spans="6:16" ht="15.75" customHeight="1">
      <c r="F878" s="1"/>
      <c r="H878" s="1"/>
      <c r="J878" s="1"/>
      <c r="L878" s="1"/>
      <c r="N878" s="1"/>
      <c r="P878" s="1"/>
    </row>
    <row r="879" spans="6:16" ht="15.75" customHeight="1">
      <c r="F879" s="1"/>
      <c r="H879" s="1"/>
      <c r="J879" s="1"/>
      <c r="L879" s="1"/>
      <c r="N879" s="1"/>
      <c r="P879" s="1"/>
    </row>
    <row r="880" spans="6:16" ht="15.75" customHeight="1">
      <c r="F880" s="1"/>
      <c r="H880" s="1"/>
      <c r="J880" s="1"/>
      <c r="L880" s="1"/>
      <c r="N880" s="1"/>
      <c r="P880" s="1"/>
    </row>
    <row r="881" spans="6:16" ht="15.75" customHeight="1">
      <c r="F881" s="1"/>
      <c r="H881" s="1"/>
      <c r="J881" s="1"/>
      <c r="L881" s="1"/>
      <c r="N881" s="1"/>
      <c r="P881" s="1"/>
    </row>
    <row r="882" spans="6:16" ht="15.75" customHeight="1">
      <c r="F882" s="1"/>
      <c r="H882" s="1"/>
      <c r="J882" s="1"/>
      <c r="L882" s="1"/>
      <c r="N882" s="1"/>
      <c r="P882" s="1"/>
    </row>
    <row r="883" spans="6:16" ht="15.75" customHeight="1">
      <c r="F883" s="1"/>
      <c r="H883" s="1"/>
      <c r="J883" s="1"/>
      <c r="L883" s="1"/>
      <c r="N883" s="1"/>
      <c r="P883" s="1"/>
    </row>
    <row r="884" spans="6:16" ht="15.75" customHeight="1">
      <c r="F884" s="1"/>
      <c r="H884" s="1"/>
      <c r="J884" s="1"/>
      <c r="L884" s="1"/>
      <c r="N884" s="1"/>
      <c r="P884" s="1"/>
    </row>
    <row r="885" spans="6:16" ht="15.75" customHeight="1">
      <c r="F885" s="1"/>
      <c r="H885" s="1"/>
      <c r="J885" s="1"/>
      <c r="L885" s="1"/>
      <c r="N885" s="1"/>
      <c r="P885" s="1"/>
    </row>
    <row r="886" spans="6:16" ht="15.75" customHeight="1">
      <c r="F886" s="1"/>
      <c r="H886" s="1"/>
      <c r="J886" s="1"/>
      <c r="L886" s="1"/>
      <c r="N886" s="1"/>
      <c r="P886" s="1"/>
    </row>
    <row r="887" spans="6:16" ht="15.75" customHeight="1">
      <c r="F887" s="1"/>
      <c r="H887" s="1"/>
      <c r="J887" s="1"/>
      <c r="L887" s="1"/>
      <c r="N887" s="1"/>
      <c r="P887" s="1"/>
    </row>
    <row r="888" spans="6:16" ht="15.75" customHeight="1">
      <c r="F888" s="1"/>
      <c r="H888" s="1"/>
      <c r="J888" s="1"/>
      <c r="L888" s="1"/>
      <c r="N888" s="1"/>
      <c r="P888" s="1"/>
    </row>
    <row r="889" spans="6:16" ht="15.75" customHeight="1">
      <c r="F889" s="1"/>
      <c r="H889" s="1"/>
      <c r="J889" s="1"/>
      <c r="L889" s="1"/>
      <c r="N889" s="1"/>
      <c r="P889" s="1"/>
    </row>
    <row r="890" spans="6:16" ht="15.75" customHeight="1">
      <c r="F890" s="1"/>
      <c r="H890" s="1"/>
      <c r="J890" s="1"/>
      <c r="L890" s="1"/>
      <c r="N890" s="1"/>
      <c r="P890" s="1"/>
    </row>
    <row r="891" spans="6:16" ht="15.75" customHeight="1">
      <c r="F891" s="1"/>
      <c r="H891" s="1"/>
      <c r="J891" s="1"/>
      <c r="L891" s="1"/>
      <c r="N891" s="1"/>
      <c r="P891" s="1"/>
    </row>
    <row r="892" spans="6:16" ht="15.75" customHeight="1">
      <c r="F892" s="1"/>
      <c r="H892" s="1"/>
      <c r="J892" s="1"/>
      <c r="L892" s="1"/>
      <c r="N892" s="1"/>
      <c r="P892" s="1"/>
    </row>
    <row r="893" spans="6:16" ht="15.75" customHeight="1">
      <c r="F893" s="1"/>
      <c r="H893" s="1"/>
      <c r="J893" s="1"/>
      <c r="L893" s="1"/>
      <c r="N893" s="1"/>
      <c r="P893" s="1"/>
    </row>
    <row r="894" spans="6:16" ht="15.75" customHeight="1">
      <c r="F894" s="1"/>
      <c r="H894" s="1"/>
      <c r="J894" s="1"/>
      <c r="L894" s="1"/>
      <c r="N894" s="1"/>
      <c r="P894" s="1"/>
    </row>
    <row r="895" spans="6:16" ht="15.75" customHeight="1">
      <c r="F895" s="1"/>
      <c r="H895" s="1"/>
      <c r="J895" s="1"/>
      <c r="L895" s="1"/>
      <c r="N895" s="1"/>
      <c r="P895" s="1"/>
    </row>
    <row r="896" spans="6:16" ht="15.75" customHeight="1">
      <c r="F896" s="1"/>
      <c r="H896" s="1"/>
      <c r="J896" s="1"/>
      <c r="L896" s="1"/>
      <c r="N896" s="1"/>
      <c r="P896" s="1"/>
    </row>
    <row r="897" spans="6:16" ht="15.75" customHeight="1">
      <c r="F897" s="1"/>
      <c r="H897" s="1"/>
      <c r="J897" s="1"/>
      <c r="L897" s="1"/>
      <c r="N897" s="1"/>
      <c r="P897" s="1"/>
    </row>
    <row r="898" spans="6:16" ht="15.75" customHeight="1">
      <c r="F898" s="1"/>
      <c r="H898" s="1"/>
      <c r="J898" s="1"/>
      <c r="L898" s="1"/>
      <c r="N898" s="1"/>
      <c r="P898" s="1"/>
    </row>
    <row r="899" spans="6:16" ht="15.75" customHeight="1">
      <c r="F899" s="1"/>
      <c r="H899" s="1"/>
      <c r="J899" s="1"/>
      <c r="L899" s="1"/>
      <c r="N899" s="1"/>
      <c r="P899" s="1"/>
    </row>
    <row r="900" spans="6:16" ht="15.75" customHeight="1">
      <c r="F900" s="1"/>
      <c r="H900" s="1"/>
      <c r="J900" s="1"/>
      <c r="L900" s="1"/>
      <c r="N900" s="1"/>
      <c r="P900" s="1"/>
    </row>
    <row r="901" spans="6:16" ht="15.75" customHeight="1">
      <c r="F901" s="1"/>
      <c r="H901" s="1"/>
      <c r="J901" s="1"/>
      <c r="L901" s="1"/>
      <c r="N901" s="1"/>
      <c r="P901" s="1"/>
    </row>
    <row r="902" spans="6:16" ht="15.75" customHeight="1">
      <c r="F902" s="1"/>
      <c r="H902" s="1"/>
      <c r="J902" s="1"/>
      <c r="L902" s="1"/>
      <c r="N902" s="1"/>
      <c r="P902" s="1"/>
    </row>
    <row r="903" spans="6:16" ht="15.75" customHeight="1">
      <c r="F903" s="1"/>
      <c r="H903" s="1"/>
      <c r="J903" s="1"/>
      <c r="L903" s="1"/>
      <c r="N903" s="1"/>
      <c r="P903" s="1"/>
    </row>
    <row r="904" spans="6:16" ht="15.75" customHeight="1">
      <c r="F904" s="1"/>
      <c r="H904" s="1"/>
      <c r="J904" s="1"/>
      <c r="L904" s="1"/>
      <c r="N904" s="1"/>
      <c r="P904" s="1"/>
    </row>
    <row r="905" spans="6:16" ht="15.75" customHeight="1">
      <c r="F905" s="1"/>
      <c r="H905" s="1"/>
      <c r="J905" s="1"/>
      <c r="L905" s="1"/>
      <c r="N905" s="1"/>
      <c r="P905" s="1"/>
    </row>
    <row r="906" spans="6:16" ht="15.75" customHeight="1">
      <c r="F906" s="1"/>
      <c r="H906" s="1"/>
      <c r="J906" s="1"/>
      <c r="L906" s="1"/>
      <c r="N906" s="1"/>
      <c r="P906" s="1"/>
    </row>
    <row r="907" spans="6:16" ht="15.75" customHeight="1">
      <c r="F907" s="1"/>
      <c r="H907" s="1"/>
      <c r="J907" s="1"/>
      <c r="L907" s="1"/>
      <c r="N907" s="1"/>
      <c r="P907" s="1"/>
    </row>
    <row r="908" spans="6:16" ht="15.75" customHeight="1">
      <c r="F908" s="1"/>
      <c r="H908" s="1"/>
      <c r="J908" s="1"/>
      <c r="L908" s="1"/>
      <c r="N908" s="1"/>
      <c r="P908" s="1"/>
    </row>
    <row r="909" spans="6:16" ht="15.75" customHeight="1">
      <c r="F909" s="1"/>
      <c r="H909" s="1"/>
      <c r="J909" s="1"/>
      <c r="L909" s="1"/>
      <c r="N909" s="1"/>
      <c r="P909" s="1"/>
    </row>
    <row r="910" spans="6:16" ht="15.75" customHeight="1">
      <c r="F910" s="1"/>
      <c r="H910" s="1"/>
      <c r="J910" s="1"/>
      <c r="L910" s="1"/>
      <c r="N910" s="1"/>
      <c r="P910" s="1"/>
    </row>
    <row r="911" spans="6:16" ht="15.75" customHeight="1">
      <c r="F911" s="1"/>
      <c r="H911" s="1"/>
      <c r="J911" s="1"/>
      <c r="L911" s="1"/>
      <c r="N911" s="1"/>
      <c r="P911" s="1"/>
    </row>
    <row r="912" spans="6:16" ht="15.75" customHeight="1">
      <c r="F912" s="1"/>
      <c r="H912" s="1"/>
      <c r="J912" s="1"/>
      <c r="L912" s="1"/>
      <c r="N912" s="1"/>
      <c r="P912" s="1"/>
    </row>
    <row r="913" spans="6:16" ht="15.75" customHeight="1">
      <c r="F913" s="1"/>
      <c r="H913" s="1"/>
      <c r="J913" s="1"/>
      <c r="L913" s="1"/>
      <c r="N913" s="1"/>
      <c r="P913" s="1"/>
    </row>
    <row r="914" spans="6:16" ht="15.75" customHeight="1">
      <c r="F914" s="1"/>
      <c r="H914" s="1"/>
      <c r="J914" s="1"/>
      <c r="L914" s="1"/>
      <c r="N914" s="1"/>
      <c r="P914" s="1"/>
    </row>
    <row r="915" spans="6:16" ht="15.75" customHeight="1">
      <c r="F915" s="1"/>
      <c r="H915" s="1"/>
      <c r="J915" s="1"/>
      <c r="L915" s="1"/>
      <c r="N915" s="1"/>
      <c r="P915" s="1"/>
    </row>
    <row r="916" spans="6:16" ht="15.75" customHeight="1">
      <c r="F916" s="1"/>
      <c r="H916" s="1"/>
      <c r="J916" s="1"/>
      <c r="L916" s="1"/>
      <c r="N916" s="1"/>
      <c r="P916" s="1"/>
    </row>
    <row r="917" spans="6:16" ht="15.75" customHeight="1">
      <c r="F917" s="1"/>
      <c r="H917" s="1"/>
      <c r="J917" s="1"/>
      <c r="L917" s="1"/>
      <c r="N917" s="1"/>
      <c r="P917" s="1"/>
    </row>
    <row r="918" spans="6:16" ht="15.75" customHeight="1">
      <c r="F918" s="1"/>
      <c r="H918" s="1"/>
      <c r="J918" s="1"/>
      <c r="L918" s="1"/>
      <c r="N918" s="1"/>
      <c r="P918" s="1"/>
    </row>
    <row r="919" spans="6:16" ht="15.75" customHeight="1">
      <c r="F919" s="1"/>
      <c r="H919" s="1"/>
      <c r="J919" s="1"/>
      <c r="L919" s="1"/>
      <c r="N919" s="1"/>
      <c r="P919" s="1"/>
    </row>
    <row r="920" spans="6:16" ht="15.75" customHeight="1">
      <c r="F920" s="1"/>
      <c r="H920" s="1"/>
      <c r="J920" s="1"/>
      <c r="L920" s="1"/>
      <c r="N920" s="1"/>
      <c r="P920" s="1"/>
    </row>
    <row r="921" spans="6:16" ht="15.75" customHeight="1">
      <c r="F921" s="1"/>
      <c r="H921" s="1"/>
      <c r="J921" s="1"/>
      <c r="L921" s="1"/>
      <c r="N921" s="1"/>
      <c r="P921" s="1"/>
    </row>
    <row r="922" spans="6:16" ht="15.75" customHeight="1">
      <c r="F922" s="1"/>
      <c r="H922" s="1"/>
      <c r="J922" s="1"/>
      <c r="L922" s="1"/>
      <c r="N922" s="1"/>
      <c r="P922" s="1"/>
    </row>
    <row r="923" spans="6:16" ht="15.75" customHeight="1">
      <c r="F923" s="1"/>
      <c r="H923" s="1"/>
      <c r="J923" s="1"/>
      <c r="L923" s="1"/>
      <c r="N923" s="1"/>
      <c r="P923" s="1"/>
    </row>
    <row r="924" spans="6:16" ht="15.75" customHeight="1">
      <c r="F924" s="1"/>
      <c r="H924" s="1"/>
      <c r="J924" s="1"/>
      <c r="L924" s="1"/>
      <c r="N924" s="1"/>
      <c r="P924" s="1"/>
    </row>
    <row r="925" spans="6:16" ht="15.75" customHeight="1">
      <c r="F925" s="1"/>
      <c r="H925" s="1"/>
      <c r="J925" s="1"/>
      <c r="L925" s="1"/>
      <c r="N925" s="1"/>
      <c r="P925" s="1"/>
    </row>
    <row r="926" spans="6:16" ht="15.75" customHeight="1">
      <c r="F926" s="1"/>
      <c r="H926" s="1"/>
      <c r="J926" s="1"/>
      <c r="L926" s="1"/>
      <c r="N926" s="1"/>
      <c r="P926" s="1"/>
    </row>
    <row r="927" spans="6:16" ht="15.75" customHeight="1">
      <c r="F927" s="1"/>
      <c r="H927" s="1"/>
      <c r="J927" s="1"/>
      <c r="L927" s="1"/>
      <c r="N927" s="1"/>
      <c r="P927" s="1"/>
    </row>
    <row r="928" spans="6:16" ht="15.75" customHeight="1">
      <c r="F928" s="1"/>
      <c r="H928" s="1"/>
      <c r="J928" s="1"/>
      <c r="L928" s="1"/>
      <c r="N928" s="1"/>
      <c r="P928" s="1"/>
    </row>
    <row r="929" spans="6:16" ht="15.75" customHeight="1">
      <c r="F929" s="1"/>
      <c r="H929" s="1"/>
      <c r="J929" s="1"/>
      <c r="L929" s="1"/>
      <c r="N929" s="1"/>
      <c r="P929" s="1"/>
    </row>
    <row r="930" spans="6:16" ht="15.75" customHeight="1">
      <c r="F930" s="1"/>
      <c r="H930" s="1"/>
      <c r="J930" s="1"/>
      <c r="L930" s="1"/>
      <c r="N930" s="1"/>
      <c r="P930" s="1"/>
    </row>
    <row r="931" spans="6:16" ht="15.75" customHeight="1">
      <c r="F931" s="1"/>
      <c r="H931" s="1"/>
      <c r="J931" s="1"/>
      <c r="L931" s="1"/>
      <c r="N931" s="1"/>
      <c r="P931" s="1"/>
    </row>
    <row r="932" spans="6:16" ht="15.75" customHeight="1">
      <c r="F932" s="1"/>
      <c r="H932" s="1"/>
      <c r="J932" s="1"/>
      <c r="L932" s="1"/>
      <c r="N932" s="1"/>
      <c r="P932" s="1"/>
    </row>
    <row r="933" spans="6:16" ht="15.75" customHeight="1">
      <c r="F933" s="1"/>
      <c r="H933" s="1"/>
      <c r="J933" s="1"/>
      <c r="L933" s="1"/>
      <c r="N933" s="1"/>
      <c r="P933" s="1"/>
    </row>
    <row r="934" spans="6:16" ht="15.75" customHeight="1">
      <c r="F934" s="1"/>
      <c r="H934" s="1"/>
      <c r="J934" s="1"/>
      <c r="L934" s="1"/>
      <c r="N934" s="1"/>
      <c r="P934" s="1"/>
    </row>
    <row r="935" spans="6:16" ht="15.75" customHeight="1">
      <c r="F935" s="1"/>
      <c r="H935" s="1"/>
      <c r="J935" s="1"/>
      <c r="L935" s="1"/>
      <c r="N935" s="1"/>
      <c r="P935" s="1"/>
    </row>
    <row r="936" spans="6:16" ht="15.75" customHeight="1">
      <c r="F936" s="1"/>
      <c r="H936" s="1"/>
      <c r="J936" s="1"/>
      <c r="L936" s="1"/>
      <c r="N936" s="1"/>
      <c r="P936" s="1"/>
    </row>
    <row r="937" spans="6:16" ht="15.75" customHeight="1">
      <c r="F937" s="1"/>
      <c r="H937" s="1"/>
      <c r="J937" s="1"/>
      <c r="L937" s="1"/>
      <c r="N937" s="1"/>
      <c r="P937" s="1"/>
    </row>
    <row r="938" spans="6:16" ht="15.75" customHeight="1">
      <c r="F938" s="1"/>
      <c r="H938" s="1"/>
      <c r="J938" s="1"/>
      <c r="L938" s="1"/>
      <c r="N938" s="1"/>
      <c r="P938" s="1"/>
    </row>
    <row r="939" spans="6:16" ht="15.75" customHeight="1">
      <c r="F939" s="1"/>
      <c r="H939" s="1"/>
      <c r="J939" s="1"/>
      <c r="L939" s="1"/>
      <c r="N939" s="1"/>
      <c r="P939" s="1"/>
    </row>
    <row r="940" spans="6:16" ht="15.75" customHeight="1">
      <c r="F940" s="1"/>
      <c r="H940" s="1"/>
      <c r="J940" s="1"/>
      <c r="L940" s="1"/>
      <c r="N940" s="1"/>
      <c r="P940" s="1"/>
    </row>
    <row r="941" spans="6:16" ht="15.75" customHeight="1">
      <c r="F941" s="1"/>
      <c r="H941" s="1"/>
      <c r="J941" s="1"/>
      <c r="L941" s="1"/>
      <c r="N941" s="1"/>
      <c r="P941" s="1"/>
    </row>
    <row r="942" spans="6:16" ht="15.75" customHeight="1">
      <c r="F942" s="1"/>
      <c r="H942" s="1"/>
      <c r="J942" s="1"/>
      <c r="L942" s="1"/>
      <c r="N942" s="1"/>
      <c r="P942" s="1"/>
    </row>
    <row r="943" spans="6:16" ht="15.75" customHeight="1">
      <c r="F943" s="1"/>
      <c r="H943" s="1"/>
      <c r="J943" s="1"/>
      <c r="L943" s="1"/>
      <c r="N943" s="1"/>
      <c r="P943" s="1"/>
    </row>
    <row r="944" spans="6:16" ht="15.75" customHeight="1">
      <c r="F944" s="1"/>
      <c r="H944" s="1"/>
      <c r="J944" s="1"/>
      <c r="L944" s="1"/>
      <c r="N944" s="1"/>
      <c r="P944" s="1"/>
    </row>
    <row r="945" spans="6:16" ht="15.75" customHeight="1">
      <c r="F945" s="1"/>
      <c r="H945" s="1"/>
      <c r="J945" s="1"/>
      <c r="L945" s="1"/>
      <c r="N945" s="1"/>
      <c r="P945" s="1"/>
    </row>
    <row r="946" spans="6:16" ht="15.75" customHeight="1">
      <c r="F946" s="1"/>
      <c r="H946" s="1"/>
      <c r="J946" s="1"/>
      <c r="L946" s="1"/>
      <c r="N946" s="1"/>
      <c r="P946" s="1"/>
    </row>
    <row r="947" spans="6:16" ht="15.75" customHeight="1">
      <c r="F947" s="1"/>
      <c r="H947" s="1"/>
      <c r="J947" s="1"/>
      <c r="L947" s="1"/>
      <c r="N947" s="1"/>
      <c r="P947" s="1"/>
    </row>
    <row r="948" spans="6:16" ht="15.75" customHeight="1">
      <c r="F948" s="1"/>
      <c r="H948" s="1"/>
      <c r="J948" s="1"/>
      <c r="L948" s="1"/>
      <c r="N948" s="1"/>
      <c r="P948" s="1"/>
    </row>
    <row r="949" spans="6:16" ht="15.75" customHeight="1">
      <c r="F949" s="1"/>
      <c r="H949" s="1"/>
      <c r="J949" s="1"/>
      <c r="L949" s="1"/>
      <c r="N949" s="1"/>
      <c r="P949" s="1"/>
    </row>
    <row r="950" spans="6:16" ht="15.75" customHeight="1">
      <c r="F950" s="1"/>
      <c r="H950" s="1"/>
      <c r="J950" s="1"/>
      <c r="L950" s="1"/>
      <c r="N950" s="1"/>
      <c r="P950" s="1"/>
    </row>
    <row r="951" spans="6:16" ht="15.75" customHeight="1">
      <c r="F951" s="1"/>
      <c r="H951" s="1"/>
      <c r="J951" s="1"/>
      <c r="L951" s="1"/>
      <c r="N951" s="1"/>
      <c r="P951" s="1"/>
    </row>
    <row r="952" spans="6:16" ht="15.75" customHeight="1">
      <c r="F952" s="1"/>
      <c r="H952" s="1"/>
      <c r="J952" s="1"/>
      <c r="L952" s="1"/>
      <c r="N952" s="1"/>
      <c r="P952" s="1"/>
    </row>
    <row r="953" spans="6:16" ht="15.75" customHeight="1">
      <c r="F953" s="1"/>
      <c r="H953" s="1"/>
      <c r="J953" s="1"/>
      <c r="L953" s="1"/>
      <c r="N953" s="1"/>
      <c r="P953" s="1"/>
    </row>
    <row r="954" spans="6:16" ht="15.75" customHeight="1">
      <c r="F954" s="1"/>
      <c r="H954" s="1"/>
      <c r="J954" s="1"/>
      <c r="L954" s="1"/>
      <c r="N954" s="1"/>
      <c r="P954" s="1"/>
    </row>
    <row r="955" spans="6:16" ht="15.75" customHeight="1">
      <c r="F955" s="1"/>
      <c r="H955" s="1"/>
      <c r="J955" s="1"/>
      <c r="L955" s="1"/>
      <c r="N955" s="1"/>
      <c r="P955" s="1"/>
    </row>
    <row r="956" spans="6:16" ht="15.75" customHeight="1">
      <c r="F956" s="1"/>
      <c r="H956" s="1"/>
      <c r="J956" s="1"/>
      <c r="L956" s="1"/>
      <c r="N956" s="1"/>
      <c r="P956" s="1"/>
    </row>
    <row r="957" spans="6:16" ht="15.75" customHeight="1">
      <c r="F957" s="1"/>
      <c r="H957" s="1"/>
      <c r="J957" s="1"/>
      <c r="L957" s="1"/>
      <c r="N957" s="1"/>
      <c r="P957" s="1"/>
    </row>
    <row r="958" spans="6:16" ht="15.75" customHeight="1">
      <c r="F958" s="1"/>
      <c r="H958" s="1"/>
      <c r="J958" s="1"/>
      <c r="L958" s="1"/>
      <c r="N958" s="1"/>
      <c r="P958" s="1"/>
    </row>
    <row r="959" spans="6:16" ht="15.75" customHeight="1">
      <c r="F959" s="1"/>
      <c r="H959" s="1"/>
      <c r="J959" s="1"/>
      <c r="L959" s="1"/>
      <c r="N959" s="1"/>
      <c r="P959" s="1"/>
    </row>
    <row r="960" spans="6:16" ht="15.75" customHeight="1">
      <c r="F960" s="1"/>
      <c r="H960" s="1"/>
      <c r="J960" s="1"/>
      <c r="L960" s="1"/>
      <c r="N960" s="1"/>
      <c r="P960" s="1"/>
    </row>
    <row r="961" spans="6:16" ht="15.75" customHeight="1">
      <c r="F961" s="1"/>
      <c r="H961" s="1"/>
      <c r="J961" s="1"/>
      <c r="L961" s="1"/>
      <c r="N961" s="1"/>
      <c r="P961" s="1"/>
    </row>
    <row r="962" spans="6:16" ht="15.75" customHeight="1">
      <c r="F962" s="1"/>
      <c r="H962" s="1"/>
      <c r="J962" s="1"/>
      <c r="L962" s="1"/>
      <c r="N962" s="1"/>
      <c r="P962" s="1"/>
    </row>
    <row r="963" spans="6:16" ht="15.75" customHeight="1">
      <c r="F963" s="1"/>
      <c r="H963" s="1"/>
      <c r="J963" s="1"/>
      <c r="L963" s="1"/>
      <c r="N963" s="1"/>
      <c r="P963" s="1"/>
    </row>
    <row r="964" spans="6:16" ht="15.75" customHeight="1">
      <c r="F964" s="1"/>
      <c r="H964" s="1"/>
      <c r="J964" s="1"/>
      <c r="L964" s="1"/>
      <c r="N964" s="1"/>
      <c r="P964" s="1"/>
    </row>
    <row r="965" spans="6:16" ht="15.75" customHeight="1">
      <c r="F965" s="1"/>
      <c r="H965" s="1"/>
      <c r="J965" s="1"/>
      <c r="L965" s="1"/>
      <c r="N965" s="1"/>
      <c r="P965" s="1"/>
    </row>
    <row r="966" spans="6:16" ht="15.75" customHeight="1">
      <c r="F966" s="1"/>
      <c r="H966" s="1"/>
      <c r="J966" s="1"/>
      <c r="L966" s="1"/>
      <c r="N966" s="1"/>
      <c r="P966" s="1"/>
    </row>
    <row r="967" spans="6:16" ht="15.75" customHeight="1">
      <c r="F967" s="1"/>
      <c r="H967" s="1"/>
      <c r="J967" s="1"/>
      <c r="L967" s="1"/>
      <c r="N967" s="1"/>
      <c r="P967" s="1"/>
    </row>
    <row r="968" spans="6:16" ht="15.75" customHeight="1">
      <c r="F968" s="1"/>
      <c r="H968" s="1"/>
      <c r="J968" s="1"/>
      <c r="L968" s="1"/>
      <c r="N968" s="1"/>
      <c r="P968" s="1"/>
    </row>
    <row r="969" spans="6:16" ht="15.75" customHeight="1">
      <c r="F969" s="1"/>
      <c r="H969" s="1"/>
      <c r="J969" s="1"/>
      <c r="L969" s="1"/>
      <c r="N969" s="1"/>
      <c r="P969" s="1"/>
    </row>
    <row r="970" spans="6:16" ht="15.75" customHeight="1">
      <c r="F970" s="1"/>
      <c r="H970" s="1"/>
      <c r="J970" s="1"/>
      <c r="L970" s="1"/>
      <c r="N970" s="1"/>
      <c r="P970" s="1"/>
    </row>
    <row r="971" spans="6:16" ht="15.75" customHeight="1">
      <c r="F971" s="1"/>
      <c r="H971" s="1"/>
      <c r="J971" s="1"/>
      <c r="L971" s="1"/>
      <c r="N971" s="1"/>
      <c r="P971" s="1"/>
    </row>
    <row r="972" spans="6:16" ht="15.75" customHeight="1">
      <c r="F972" s="1"/>
      <c r="H972" s="1"/>
      <c r="J972" s="1"/>
      <c r="L972" s="1"/>
      <c r="N972" s="1"/>
      <c r="P972" s="1"/>
    </row>
    <row r="973" spans="6:16" ht="15.75" customHeight="1">
      <c r="F973" s="1"/>
      <c r="H973" s="1"/>
      <c r="J973" s="1"/>
      <c r="L973" s="1"/>
      <c r="N973" s="1"/>
      <c r="P973" s="1"/>
    </row>
    <row r="974" spans="6:16" ht="15.75" customHeight="1">
      <c r="F974" s="1"/>
      <c r="H974" s="1"/>
      <c r="J974" s="1"/>
      <c r="L974" s="1"/>
      <c r="N974" s="1"/>
      <c r="P974" s="1"/>
    </row>
    <row r="975" spans="6:16" ht="15.75" customHeight="1">
      <c r="F975" s="1"/>
      <c r="H975" s="1"/>
      <c r="J975" s="1"/>
      <c r="L975" s="1"/>
      <c r="N975" s="1"/>
      <c r="P975" s="1"/>
    </row>
    <row r="976" spans="6:16" ht="15.75" customHeight="1">
      <c r="F976" s="1"/>
      <c r="H976" s="1"/>
      <c r="J976" s="1"/>
      <c r="L976" s="1"/>
      <c r="N976" s="1"/>
      <c r="P976" s="1"/>
    </row>
    <row r="977" spans="6:16" ht="15.75" customHeight="1">
      <c r="F977" s="1"/>
      <c r="H977" s="1"/>
      <c r="J977" s="1"/>
      <c r="L977" s="1"/>
      <c r="N977" s="1"/>
      <c r="P977" s="1"/>
    </row>
    <row r="978" spans="6:16" ht="15.75" customHeight="1">
      <c r="F978" s="1"/>
      <c r="H978" s="1"/>
      <c r="J978" s="1"/>
      <c r="L978" s="1"/>
      <c r="N978" s="1"/>
      <c r="P978" s="1"/>
    </row>
    <row r="979" spans="6:16" ht="15.75" customHeight="1">
      <c r="F979" s="1"/>
      <c r="H979" s="1"/>
      <c r="J979" s="1"/>
      <c r="L979" s="1"/>
      <c r="N979" s="1"/>
      <c r="P979" s="1"/>
    </row>
    <row r="980" spans="6:16" ht="15.75" customHeight="1">
      <c r="F980" s="1"/>
      <c r="H980" s="1"/>
      <c r="J980" s="1"/>
      <c r="L980" s="1"/>
      <c r="N980" s="1"/>
      <c r="P980" s="1"/>
    </row>
    <row r="981" spans="6:16" ht="15.75" customHeight="1">
      <c r="F981" s="1"/>
      <c r="H981" s="1"/>
      <c r="J981" s="1"/>
      <c r="L981" s="1"/>
      <c r="N981" s="1"/>
      <c r="P981" s="1"/>
    </row>
    <row r="982" spans="6:16" ht="15.75" customHeight="1">
      <c r="F982" s="1"/>
      <c r="H982" s="1"/>
      <c r="J982" s="1"/>
      <c r="L982" s="1"/>
      <c r="N982" s="1"/>
      <c r="P982" s="1"/>
    </row>
    <row r="983" spans="6:16" ht="15.75" customHeight="1">
      <c r="F983" s="1"/>
      <c r="H983" s="1"/>
      <c r="J983" s="1"/>
      <c r="L983" s="1"/>
      <c r="N983" s="1"/>
      <c r="P983" s="1"/>
    </row>
    <row r="984" spans="6:16" ht="15.75" customHeight="1">
      <c r="F984" s="1"/>
      <c r="H984" s="1"/>
      <c r="J984" s="1"/>
      <c r="L984" s="1"/>
      <c r="N984" s="1"/>
      <c r="P984" s="1"/>
    </row>
    <row r="985" spans="6:16" ht="15.75" customHeight="1">
      <c r="F985" s="1"/>
      <c r="H985" s="1"/>
      <c r="J985" s="1"/>
      <c r="L985" s="1"/>
      <c r="N985" s="1"/>
      <c r="P985" s="1"/>
    </row>
    <row r="986" spans="6:16" ht="15.75" customHeight="1">
      <c r="F986" s="1"/>
      <c r="H986" s="1"/>
      <c r="J986" s="1"/>
      <c r="L986" s="1"/>
      <c r="N986" s="1"/>
      <c r="P986" s="1"/>
    </row>
    <row r="987" spans="6:16" ht="15.75" customHeight="1">
      <c r="F987" s="1"/>
      <c r="H987" s="1"/>
      <c r="J987" s="1"/>
      <c r="L987" s="1"/>
      <c r="N987" s="1"/>
      <c r="P987" s="1"/>
    </row>
    <row r="988" spans="6:16" ht="15.75" customHeight="1">
      <c r="F988" s="1"/>
      <c r="H988" s="1"/>
      <c r="J988" s="1"/>
      <c r="L988" s="1"/>
      <c r="N988" s="1"/>
      <c r="P988" s="1"/>
    </row>
    <row r="989" spans="6:16" ht="15.75" customHeight="1">
      <c r="F989" s="1"/>
      <c r="H989" s="1"/>
      <c r="J989" s="1"/>
      <c r="L989" s="1"/>
      <c r="N989" s="1"/>
      <c r="P989" s="1"/>
    </row>
    <row r="990" spans="6:16" ht="15.75" customHeight="1">
      <c r="F990" s="1"/>
      <c r="H990" s="1"/>
      <c r="J990" s="1"/>
      <c r="L990" s="1"/>
      <c r="N990" s="1"/>
      <c r="P990" s="1"/>
    </row>
    <row r="991" spans="6:16" ht="15.75" customHeight="1">
      <c r="F991" s="1"/>
      <c r="H991" s="1"/>
      <c r="J991" s="1"/>
      <c r="L991" s="1"/>
      <c r="N991" s="1"/>
      <c r="P991" s="1"/>
    </row>
    <row r="992" spans="6:16" ht="15.75" customHeight="1">
      <c r="F992" s="1"/>
      <c r="H992" s="1"/>
      <c r="J992" s="1"/>
      <c r="L992" s="1"/>
      <c r="N992" s="1"/>
      <c r="P992" s="1"/>
    </row>
    <row r="993" spans="6:16" ht="15.75" customHeight="1">
      <c r="F993" s="1"/>
      <c r="H993" s="1"/>
      <c r="J993" s="1"/>
      <c r="L993" s="1"/>
      <c r="N993" s="1"/>
      <c r="P993" s="1"/>
    </row>
    <row r="994" spans="6:16" ht="15.75" customHeight="1">
      <c r="F994" s="1"/>
      <c r="H994" s="1"/>
      <c r="J994" s="1"/>
      <c r="L994" s="1"/>
      <c r="N994" s="1"/>
      <c r="P994" s="1"/>
    </row>
    <row r="995" spans="6:16" ht="15.75" customHeight="1">
      <c r="F995" s="1"/>
      <c r="H995" s="1"/>
      <c r="J995" s="1"/>
      <c r="L995" s="1"/>
      <c r="N995" s="1"/>
      <c r="P995" s="1"/>
    </row>
    <row r="996" spans="6:16" ht="15.75" customHeight="1">
      <c r="F996" s="1"/>
      <c r="H996" s="1"/>
      <c r="J996" s="1"/>
      <c r="L996" s="1"/>
      <c r="N996" s="1"/>
      <c r="P996" s="1"/>
    </row>
    <row r="997" spans="6:16" ht="15.75" customHeight="1">
      <c r="F997" s="1"/>
      <c r="H997" s="1"/>
      <c r="J997" s="1"/>
      <c r="L997" s="1"/>
      <c r="N997" s="1"/>
      <c r="P997" s="1"/>
    </row>
    <row r="998" spans="6:16" ht="15.75" customHeight="1">
      <c r="F998" s="1"/>
      <c r="H998" s="1"/>
      <c r="J998" s="1"/>
      <c r="L998" s="1"/>
      <c r="N998" s="1"/>
      <c r="P998" s="1"/>
    </row>
    <row r="999" spans="6:16" ht="15.75" customHeight="1">
      <c r="F999" s="1"/>
      <c r="H999" s="1"/>
      <c r="J999" s="1"/>
      <c r="L999" s="1"/>
      <c r="N999" s="1"/>
      <c r="P999" s="1"/>
    </row>
    <row r="1000" spans="6:16" ht="15.75" customHeight="1">
      <c r="F1000" s="1"/>
      <c r="H1000" s="1"/>
      <c r="J1000" s="1"/>
      <c r="L1000" s="1"/>
      <c r="N1000" s="1"/>
      <c r="P1000" s="1"/>
    </row>
  </sheetData>
  <autoFilter ref="C11:F11" xr:uid="{00000000-0009-0000-0000-00000D000000}"/>
  <mergeCells count="3">
    <mergeCell ref="C3:R3"/>
    <mergeCell ref="C9:R9"/>
    <mergeCell ref="C36:R36"/>
  </mergeCells>
  <dataValidations count="1">
    <dataValidation type="list" allowBlank="1" showErrorMessage="1" sqref="D12:D31" xr:uid="{00000000-0002-0000-0D00-000000000000}">
      <formula1>$D$40:$D$60</formula1>
    </dataValidation>
  </dataValidation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F1000"/>
  <sheetViews>
    <sheetView showGridLines="0" workbookViewId="0">
      <selection activeCell="C3" sqref="C3:R3"/>
    </sheetView>
  </sheetViews>
  <sheetFormatPr defaultColWidth="14.42578125" defaultRowHeight="15" customHeight="1"/>
  <cols>
    <col min="1" max="2" width="1.42578125" customWidth="1"/>
    <col min="3" max="3" width="30.7109375" customWidth="1"/>
    <col min="4" max="5" width="20.7109375" customWidth="1"/>
    <col min="6" max="18" width="11.7109375" customWidth="1"/>
    <col min="19" max="20" width="1.42578125" customWidth="1"/>
    <col min="21" max="27" width="8" hidden="1" customWidth="1"/>
    <col min="28" max="32" width="7" hidden="1" customWidth="1"/>
  </cols>
  <sheetData>
    <row r="1" spans="1:32" ht="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2" ht="7.5" customHeight="1">
      <c r="A2" s="1"/>
      <c r="B2" s="7"/>
      <c r="C2" s="7"/>
      <c r="D2" s="7"/>
      <c r="E2" s="7"/>
      <c r="F2" s="7"/>
      <c r="G2" s="7"/>
      <c r="H2" s="7"/>
      <c r="I2" s="7"/>
      <c r="J2" s="7"/>
      <c r="K2" s="7"/>
      <c r="L2" s="7"/>
      <c r="M2" s="7"/>
      <c r="N2" s="7"/>
      <c r="O2" s="7"/>
      <c r="P2" s="7"/>
      <c r="Q2" s="7"/>
      <c r="R2" s="7"/>
      <c r="S2" s="7"/>
      <c r="T2" s="1"/>
      <c r="U2" s="1"/>
      <c r="V2" s="1"/>
      <c r="W2" s="1"/>
      <c r="X2" s="1"/>
      <c r="Y2" s="1"/>
      <c r="Z2" s="1"/>
      <c r="AA2" s="1"/>
      <c r="AB2" s="1"/>
      <c r="AC2" s="1"/>
      <c r="AD2" s="1"/>
      <c r="AE2" s="1"/>
      <c r="AF2" s="1"/>
    </row>
    <row r="3" spans="1:32" ht="15.75">
      <c r="A3" s="1"/>
      <c r="B3" s="7"/>
      <c r="C3" s="483" t="s">
        <v>217</v>
      </c>
      <c r="D3" s="484"/>
      <c r="E3" s="484"/>
      <c r="F3" s="484"/>
      <c r="G3" s="484"/>
      <c r="H3" s="484"/>
      <c r="I3" s="484"/>
      <c r="J3" s="484"/>
      <c r="K3" s="484"/>
      <c r="L3" s="484"/>
      <c r="M3" s="484"/>
      <c r="N3" s="484"/>
      <c r="O3" s="484"/>
      <c r="P3" s="484"/>
      <c r="Q3" s="484"/>
      <c r="R3" s="484"/>
      <c r="S3" s="7"/>
      <c r="T3" s="1"/>
      <c r="U3" s="1"/>
      <c r="V3" s="1"/>
      <c r="W3" s="1"/>
      <c r="X3" s="1"/>
      <c r="Y3" s="1"/>
      <c r="Z3" s="1"/>
      <c r="AA3" s="1"/>
      <c r="AB3" s="1"/>
      <c r="AC3" s="1"/>
      <c r="AD3" s="1"/>
      <c r="AE3" s="1"/>
      <c r="AF3" s="1"/>
    </row>
    <row r="4" spans="1:32" ht="7.5" customHeight="1">
      <c r="A4" s="1"/>
      <c r="B4" s="7"/>
      <c r="C4" s="7"/>
      <c r="D4" s="7"/>
      <c r="E4" s="7"/>
      <c r="F4" s="7"/>
      <c r="G4" s="7"/>
      <c r="H4" s="7"/>
      <c r="I4" s="7"/>
      <c r="J4" s="7"/>
      <c r="K4" s="7"/>
      <c r="L4" s="7"/>
      <c r="M4" s="7"/>
      <c r="N4" s="7"/>
      <c r="O4" s="7"/>
      <c r="P4" s="7"/>
      <c r="Q4" s="7"/>
      <c r="R4" s="7"/>
      <c r="S4" s="7"/>
      <c r="T4" s="1"/>
      <c r="U4" s="1"/>
      <c r="V4" s="1"/>
      <c r="W4" s="1"/>
      <c r="X4" s="1"/>
      <c r="Y4" s="1"/>
      <c r="Z4" s="1"/>
      <c r="AA4" s="1"/>
      <c r="AB4" s="1"/>
      <c r="AC4" s="1"/>
      <c r="AD4" s="1"/>
      <c r="AE4" s="1"/>
      <c r="AF4" s="1"/>
    </row>
    <row r="5" spans="1:32">
      <c r="A5" s="1"/>
      <c r="B5" s="7"/>
      <c r="C5" s="10" t="s">
        <v>21</v>
      </c>
      <c r="D5" s="125" t="str">
        <f>IF('START - AWARD DETAILS'!D13="","",'START - AWARD DETAILS'!D13)</f>
        <v/>
      </c>
      <c r="E5" s="131"/>
      <c r="F5" s="131"/>
      <c r="G5" s="131"/>
      <c r="H5" s="131"/>
      <c r="I5" s="131"/>
      <c r="J5" s="131"/>
      <c r="K5" s="131"/>
      <c r="L5" s="131"/>
      <c r="M5" s="131"/>
      <c r="N5" s="131"/>
      <c r="O5" s="131"/>
      <c r="P5" s="131"/>
      <c r="Q5" s="131"/>
      <c r="R5" s="132"/>
      <c r="S5" s="7"/>
      <c r="T5" s="1"/>
      <c r="U5" s="1"/>
      <c r="V5" s="1"/>
      <c r="W5" s="1"/>
      <c r="X5" s="1"/>
      <c r="Y5" s="1"/>
      <c r="Z5" s="1"/>
      <c r="AA5" s="1"/>
      <c r="AB5" s="1"/>
      <c r="AC5" s="1"/>
      <c r="AD5" s="1"/>
      <c r="AE5" s="1"/>
      <c r="AF5" s="1"/>
    </row>
    <row r="6" spans="1:32" ht="7.5" customHeight="1">
      <c r="A6" s="1"/>
      <c r="B6" s="7"/>
      <c r="C6" s="7"/>
      <c r="D6" s="7"/>
      <c r="E6" s="7"/>
      <c r="F6" s="7"/>
      <c r="G6" s="7"/>
      <c r="H6" s="7"/>
      <c r="I6" s="7"/>
      <c r="J6" s="7"/>
      <c r="K6" s="7"/>
      <c r="L6" s="7"/>
      <c r="M6" s="7"/>
      <c r="N6" s="7"/>
      <c r="O6" s="7"/>
      <c r="P6" s="7"/>
      <c r="Q6" s="7"/>
      <c r="R6" s="7"/>
      <c r="S6" s="7"/>
      <c r="T6" s="1"/>
      <c r="U6" s="1"/>
      <c r="V6" s="1"/>
      <c r="W6" s="1"/>
      <c r="X6" s="1"/>
      <c r="Y6" s="1"/>
      <c r="Z6" s="1"/>
      <c r="AA6" s="1"/>
      <c r="AB6" s="1"/>
      <c r="AC6" s="1"/>
      <c r="AD6" s="1"/>
      <c r="AE6" s="1"/>
      <c r="AF6" s="1"/>
    </row>
    <row r="7" spans="1:32">
      <c r="A7" s="1"/>
      <c r="B7" s="7"/>
      <c r="C7" s="211" t="s">
        <v>22</v>
      </c>
      <c r="D7" s="129" t="str">
        <f>IF('START - AWARD DETAILS'!D14="","",'START - AWARD DETAILS'!D14)</f>
        <v/>
      </c>
      <c r="E7" s="131"/>
      <c r="F7" s="131"/>
      <c r="G7" s="131"/>
      <c r="H7" s="131"/>
      <c r="I7" s="131"/>
      <c r="J7" s="131"/>
      <c r="K7" s="131"/>
      <c r="L7" s="131"/>
      <c r="M7" s="131"/>
      <c r="N7" s="131"/>
      <c r="O7" s="131"/>
      <c r="P7" s="131"/>
      <c r="Q7" s="131"/>
      <c r="R7" s="132"/>
      <c r="S7" s="7"/>
      <c r="T7" s="1"/>
      <c r="U7" s="1"/>
      <c r="V7" s="1"/>
      <c r="W7" s="1"/>
      <c r="X7" s="1"/>
      <c r="Y7" s="1"/>
      <c r="Z7" s="1"/>
      <c r="AA7" s="1"/>
      <c r="AB7" s="1"/>
      <c r="AC7" s="1"/>
      <c r="AD7" s="1"/>
      <c r="AE7" s="1"/>
      <c r="AF7" s="1"/>
    </row>
    <row r="8" spans="1:32" ht="7.5" customHeight="1">
      <c r="A8" s="1"/>
      <c r="B8" s="7"/>
      <c r="C8" s="7"/>
      <c r="D8" s="7"/>
      <c r="E8" s="7"/>
      <c r="F8" s="7"/>
      <c r="G8" s="7"/>
      <c r="H8" s="7"/>
      <c r="I8" s="7"/>
      <c r="J8" s="7"/>
      <c r="K8" s="7"/>
      <c r="L8" s="7"/>
      <c r="M8" s="7"/>
      <c r="N8" s="7"/>
      <c r="O8" s="7"/>
      <c r="P8" s="7"/>
      <c r="Q8" s="7"/>
      <c r="R8" s="7"/>
      <c r="S8" s="7"/>
      <c r="T8" s="1"/>
      <c r="U8" s="1"/>
      <c r="V8" s="1"/>
      <c r="W8" s="1"/>
      <c r="X8" s="1"/>
      <c r="Y8" s="1"/>
      <c r="Z8" s="1"/>
      <c r="AA8" s="1"/>
      <c r="AB8" s="1"/>
      <c r="AC8" s="1"/>
      <c r="AD8" s="1"/>
      <c r="AE8" s="1"/>
      <c r="AF8" s="1"/>
    </row>
    <row r="9" spans="1:32" ht="125.25" customHeight="1">
      <c r="A9" s="1"/>
      <c r="B9" s="7"/>
      <c r="C9" s="473" t="s">
        <v>218</v>
      </c>
      <c r="D9" s="458"/>
      <c r="E9" s="458"/>
      <c r="F9" s="458"/>
      <c r="G9" s="458"/>
      <c r="H9" s="458"/>
      <c r="I9" s="458"/>
      <c r="J9" s="458"/>
      <c r="K9" s="458"/>
      <c r="L9" s="458"/>
      <c r="M9" s="458"/>
      <c r="N9" s="458"/>
      <c r="O9" s="458"/>
      <c r="P9" s="458"/>
      <c r="Q9" s="458"/>
      <c r="R9" s="460"/>
      <c r="S9" s="7"/>
      <c r="T9" s="1"/>
      <c r="U9" s="1"/>
      <c r="V9" s="1"/>
      <c r="W9" s="1"/>
      <c r="X9" s="1"/>
      <c r="Y9" s="1"/>
      <c r="Z9" s="1"/>
      <c r="AA9" s="1"/>
      <c r="AB9" s="1"/>
      <c r="AC9" s="1"/>
      <c r="AD9" s="1"/>
      <c r="AE9" s="1"/>
      <c r="AF9" s="1"/>
    </row>
    <row r="10" spans="1:32" ht="7.5" customHeight="1">
      <c r="A10" s="1"/>
      <c r="B10" s="7"/>
      <c r="C10" s="7"/>
      <c r="D10" s="7"/>
      <c r="E10" s="7"/>
      <c r="F10" s="7"/>
      <c r="G10" s="7"/>
      <c r="H10" s="7"/>
      <c r="I10" s="7"/>
      <c r="J10" s="7"/>
      <c r="K10" s="7"/>
      <c r="L10" s="7"/>
      <c r="M10" s="7"/>
      <c r="N10" s="7"/>
      <c r="O10" s="7"/>
      <c r="P10" s="7"/>
      <c r="Q10" s="7"/>
      <c r="R10" s="7"/>
      <c r="S10" s="7"/>
      <c r="T10" s="1"/>
      <c r="U10" s="1"/>
      <c r="V10" s="1"/>
      <c r="W10" s="1"/>
      <c r="X10" s="1"/>
      <c r="Y10" s="1"/>
      <c r="Z10" s="1"/>
      <c r="AA10" s="1"/>
      <c r="AB10" s="1"/>
      <c r="AC10" s="1"/>
      <c r="AD10" s="1"/>
      <c r="AE10" s="1"/>
      <c r="AF10" s="1"/>
    </row>
    <row r="11" spans="1:32" ht="36">
      <c r="A11" s="1"/>
      <c r="B11" s="7"/>
      <c r="C11" s="120" t="s">
        <v>189</v>
      </c>
      <c r="D11" s="154" t="s">
        <v>69</v>
      </c>
      <c r="E11" s="257" t="s">
        <v>112</v>
      </c>
      <c r="F11" s="154" t="s">
        <v>118</v>
      </c>
      <c r="G11" s="154" t="s">
        <v>200</v>
      </c>
      <c r="H11" s="162" t="s">
        <v>158</v>
      </c>
      <c r="I11" s="154" t="s">
        <v>201</v>
      </c>
      <c r="J11" s="162" t="s">
        <v>202</v>
      </c>
      <c r="K11" s="154" t="s">
        <v>27</v>
      </c>
      <c r="L11" s="162" t="s">
        <v>203</v>
      </c>
      <c r="M11" s="154" t="s">
        <v>28</v>
      </c>
      <c r="N11" s="162" t="s">
        <v>204</v>
      </c>
      <c r="O11" s="154" t="s">
        <v>29</v>
      </c>
      <c r="P11" s="166" t="s">
        <v>205</v>
      </c>
      <c r="Q11" s="240" t="s">
        <v>206</v>
      </c>
      <c r="R11" s="241" t="s">
        <v>191</v>
      </c>
      <c r="S11" s="7"/>
      <c r="T11" s="1"/>
      <c r="U11" s="1"/>
      <c r="V11" s="1"/>
      <c r="W11" s="1"/>
      <c r="X11" s="1"/>
      <c r="Y11" s="1"/>
      <c r="Z11" s="1"/>
      <c r="AA11" s="1"/>
      <c r="AB11" s="1"/>
      <c r="AC11" s="1"/>
      <c r="AD11" s="1"/>
      <c r="AE11" s="1"/>
      <c r="AF11" s="1"/>
    </row>
    <row r="12" spans="1:32">
      <c r="A12" s="1"/>
      <c r="B12" s="7"/>
      <c r="C12" s="139" t="s">
        <v>192</v>
      </c>
      <c r="D12" s="140" t="s">
        <v>105</v>
      </c>
      <c r="E12" s="141" t="str">
        <f>IFERROR(VLOOKUP($D12,'START - AWARD DETAILS'!$C$21:$D$40,2,0),"")</f>
        <v/>
      </c>
      <c r="F12" s="216">
        <f t="shared" ref="F12:F31" si="0">IF(E12="HEI (UK)",0.8,1)</f>
        <v>1</v>
      </c>
      <c r="G12" s="142"/>
      <c r="H12" s="217">
        <f t="shared" ref="H12:H31" si="1">G12*F12</f>
        <v>0</v>
      </c>
      <c r="I12" s="142"/>
      <c r="J12" s="217">
        <f t="shared" ref="J12:J31" si="2">I12*F12</f>
        <v>0</v>
      </c>
      <c r="K12" s="142"/>
      <c r="L12" s="217">
        <f t="shared" ref="L12:L31" si="3">K12*F12</f>
        <v>0</v>
      </c>
      <c r="M12" s="142"/>
      <c r="N12" s="217">
        <f t="shared" ref="N12:N31" si="4">M12*F12</f>
        <v>0</v>
      </c>
      <c r="O12" s="142"/>
      <c r="P12" s="218">
        <f t="shared" ref="P12:P31" si="5">O12*F12</f>
        <v>0</v>
      </c>
      <c r="Q12" s="177">
        <f t="shared" ref="Q12:R12" si="6">G12+I12+K12+M12+O12</f>
        <v>0</v>
      </c>
      <c r="R12" s="221">
        <f t="shared" si="6"/>
        <v>0</v>
      </c>
      <c r="S12" s="7"/>
      <c r="T12" s="1"/>
      <c r="U12" s="1"/>
      <c r="V12" s="1"/>
      <c r="W12" s="1"/>
      <c r="X12" s="1"/>
      <c r="Y12" s="1"/>
      <c r="Z12" s="1"/>
      <c r="AA12" s="1"/>
      <c r="AB12" s="1"/>
      <c r="AC12" s="1"/>
      <c r="AD12" s="1"/>
      <c r="AE12" s="1"/>
      <c r="AF12" s="1"/>
    </row>
    <row r="13" spans="1:32">
      <c r="A13" s="1"/>
      <c r="B13" s="7"/>
      <c r="C13" s="139" t="s">
        <v>192</v>
      </c>
      <c r="D13" s="140" t="s">
        <v>105</v>
      </c>
      <c r="E13" s="141" t="str">
        <f>IFERROR(VLOOKUP($D13,'START - AWARD DETAILS'!$C$21:$D$40,2,0),"")</f>
        <v/>
      </c>
      <c r="F13" s="242">
        <f t="shared" si="0"/>
        <v>1</v>
      </c>
      <c r="G13" s="222"/>
      <c r="H13" s="243">
        <f t="shared" si="1"/>
        <v>0</v>
      </c>
      <c r="I13" s="222"/>
      <c r="J13" s="243">
        <f t="shared" si="2"/>
        <v>0</v>
      </c>
      <c r="K13" s="222"/>
      <c r="L13" s="243">
        <f t="shared" si="3"/>
        <v>0</v>
      </c>
      <c r="M13" s="222"/>
      <c r="N13" s="243">
        <f t="shared" si="4"/>
        <v>0</v>
      </c>
      <c r="O13" s="222"/>
      <c r="P13" s="244">
        <f t="shared" si="5"/>
        <v>0</v>
      </c>
      <c r="Q13" s="177">
        <f t="shared" ref="Q13:R13" si="7">G13+I13+K13+M13+O13</f>
        <v>0</v>
      </c>
      <c r="R13" s="221">
        <f t="shared" si="7"/>
        <v>0</v>
      </c>
      <c r="S13" s="7"/>
      <c r="T13" s="1"/>
      <c r="U13" s="1"/>
      <c r="V13" s="1"/>
      <c r="W13" s="1"/>
      <c r="X13" s="1"/>
      <c r="Y13" s="1"/>
      <c r="Z13" s="1"/>
      <c r="AA13" s="1"/>
      <c r="AB13" s="1"/>
      <c r="AC13" s="1"/>
      <c r="AD13" s="1"/>
      <c r="AE13" s="1"/>
      <c r="AF13" s="1"/>
    </row>
    <row r="14" spans="1:32">
      <c r="A14" s="1"/>
      <c r="B14" s="7"/>
      <c r="C14" s="139" t="s">
        <v>192</v>
      </c>
      <c r="D14" s="140" t="s">
        <v>105</v>
      </c>
      <c r="E14" s="141" t="str">
        <f>IFERROR(VLOOKUP($D14,'START - AWARD DETAILS'!$C$21:$D$40,2,0),"")</f>
        <v/>
      </c>
      <c r="F14" s="242">
        <f t="shared" si="0"/>
        <v>1</v>
      </c>
      <c r="G14" s="222"/>
      <c r="H14" s="243">
        <f t="shared" si="1"/>
        <v>0</v>
      </c>
      <c r="I14" s="222"/>
      <c r="J14" s="243">
        <f t="shared" si="2"/>
        <v>0</v>
      </c>
      <c r="K14" s="222"/>
      <c r="L14" s="243">
        <f t="shared" si="3"/>
        <v>0</v>
      </c>
      <c r="M14" s="222"/>
      <c r="N14" s="243">
        <f t="shared" si="4"/>
        <v>0</v>
      </c>
      <c r="O14" s="222"/>
      <c r="P14" s="244">
        <f t="shared" si="5"/>
        <v>0</v>
      </c>
      <c r="Q14" s="177">
        <f t="shared" ref="Q14:R14" si="8">G14+I14+K14+M14+O14</f>
        <v>0</v>
      </c>
      <c r="R14" s="221">
        <f t="shared" si="8"/>
        <v>0</v>
      </c>
      <c r="S14" s="7"/>
      <c r="T14" s="1"/>
      <c r="U14" s="1"/>
      <c r="V14" s="1"/>
      <c r="W14" s="1"/>
      <c r="X14" s="1"/>
      <c r="Y14" s="1"/>
      <c r="Z14" s="1"/>
      <c r="AA14" s="1"/>
      <c r="AB14" s="1"/>
      <c r="AC14" s="1"/>
      <c r="AD14" s="1"/>
      <c r="AE14" s="1"/>
      <c r="AF14" s="1"/>
    </row>
    <row r="15" spans="1:32">
      <c r="A15" s="1"/>
      <c r="B15" s="7"/>
      <c r="C15" s="139" t="s">
        <v>192</v>
      </c>
      <c r="D15" s="140" t="s">
        <v>105</v>
      </c>
      <c r="E15" s="141" t="str">
        <f>IFERROR(VLOOKUP($D15,'START - AWARD DETAILS'!$C$21:$D$40,2,0),"")</f>
        <v/>
      </c>
      <c r="F15" s="242">
        <f t="shared" si="0"/>
        <v>1</v>
      </c>
      <c r="G15" s="222"/>
      <c r="H15" s="243">
        <f t="shared" si="1"/>
        <v>0</v>
      </c>
      <c r="I15" s="222"/>
      <c r="J15" s="243">
        <f t="shared" si="2"/>
        <v>0</v>
      </c>
      <c r="K15" s="222"/>
      <c r="L15" s="243">
        <f t="shared" si="3"/>
        <v>0</v>
      </c>
      <c r="M15" s="222"/>
      <c r="N15" s="243">
        <f t="shared" si="4"/>
        <v>0</v>
      </c>
      <c r="O15" s="222"/>
      <c r="P15" s="244">
        <f t="shared" si="5"/>
        <v>0</v>
      </c>
      <c r="Q15" s="177">
        <f t="shared" ref="Q15:R15" si="9">G15+I15+K15+M15+O15</f>
        <v>0</v>
      </c>
      <c r="R15" s="221">
        <f t="shared" si="9"/>
        <v>0</v>
      </c>
      <c r="S15" s="7"/>
      <c r="T15" s="1"/>
      <c r="U15" s="1"/>
      <c r="V15" s="1"/>
      <c r="W15" s="1"/>
      <c r="X15" s="1"/>
      <c r="Y15" s="1"/>
      <c r="Z15" s="1"/>
      <c r="AA15" s="1"/>
      <c r="AB15" s="1"/>
      <c r="AC15" s="1"/>
      <c r="AD15" s="1"/>
      <c r="AE15" s="1"/>
      <c r="AF15" s="1"/>
    </row>
    <row r="16" spans="1:32">
      <c r="A16" s="1"/>
      <c r="B16" s="7"/>
      <c r="C16" s="139" t="s">
        <v>192</v>
      </c>
      <c r="D16" s="140" t="s">
        <v>105</v>
      </c>
      <c r="E16" s="141" t="str">
        <f>IFERROR(VLOOKUP($D16,'START - AWARD DETAILS'!$C$21:$D$40,2,0),"")</f>
        <v/>
      </c>
      <c r="F16" s="242">
        <f t="shared" si="0"/>
        <v>1</v>
      </c>
      <c r="G16" s="222"/>
      <c r="H16" s="243">
        <f t="shared" si="1"/>
        <v>0</v>
      </c>
      <c r="I16" s="222"/>
      <c r="J16" s="243">
        <f t="shared" si="2"/>
        <v>0</v>
      </c>
      <c r="K16" s="222"/>
      <c r="L16" s="243">
        <f t="shared" si="3"/>
        <v>0</v>
      </c>
      <c r="M16" s="222"/>
      <c r="N16" s="243">
        <f t="shared" si="4"/>
        <v>0</v>
      </c>
      <c r="O16" s="222"/>
      <c r="P16" s="244">
        <f t="shared" si="5"/>
        <v>0</v>
      </c>
      <c r="Q16" s="177">
        <f t="shared" ref="Q16:R16" si="10">G16+I16+K16+M16+O16</f>
        <v>0</v>
      </c>
      <c r="R16" s="221">
        <f t="shared" si="10"/>
        <v>0</v>
      </c>
      <c r="S16" s="7"/>
      <c r="T16" s="1"/>
      <c r="U16" s="1"/>
      <c r="V16" s="1"/>
      <c r="W16" s="1"/>
      <c r="X16" s="1"/>
      <c r="Y16" s="1"/>
      <c r="Z16" s="1"/>
      <c r="AA16" s="1"/>
      <c r="AB16" s="1"/>
      <c r="AC16" s="1"/>
      <c r="AD16" s="1"/>
      <c r="AE16" s="1"/>
      <c r="AF16" s="1"/>
    </row>
    <row r="17" spans="1:32">
      <c r="A17" s="1"/>
      <c r="B17" s="7"/>
      <c r="C17" s="139" t="s">
        <v>192</v>
      </c>
      <c r="D17" s="140" t="s">
        <v>105</v>
      </c>
      <c r="E17" s="141" t="str">
        <f>IFERROR(VLOOKUP($D17,'START - AWARD DETAILS'!$C$21:$D$40,2,0),"")</f>
        <v/>
      </c>
      <c r="F17" s="242">
        <f t="shared" si="0"/>
        <v>1</v>
      </c>
      <c r="G17" s="222"/>
      <c r="H17" s="243">
        <f t="shared" si="1"/>
        <v>0</v>
      </c>
      <c r="I17" s="222"/>
      <c r="J17" s="243">
        <f t="shared" si="2"/>
        <v>0</v>
      </c>
      <c r="K17" s="222"/>
      <c r="L17" s="243">
        <f t="shared" si="3"/>
        <v>0</v>
      </c>
      <c r="M17" s="222"/>
      <c r="N17" s="243">
        <f t="shared" si="4"/>
        <v>0</v>
      </c>
      <c r="O17" s="222"/>
      <c r="P17" s="244">
        <f t="shared" si="5"/>
        <v>0</v>
      </c>
      <c r="Q17" s="177">
        <f t="shared" ref="Q17:R17" si="11">G17+I17+K17+M17+O17</f>
        <v>0</v>
      </c>
      <c r="R17" s="221">
        <f t="shared" si="11"/>
        <v>0</v>
      </c>
      <c r="S17" s="7"/>
      <c r="T17" s="1"/>
      <c r="U17" s="1"/>
      <c r="V17" s="1"/>
      <c r="W17" s="1"/>
      <c r="X17" s="1"/>
      <c r="Y17" s="1"/>
      <c r="Z17" s="1"/>
      <c r="AA17" s="1"/>
      <c r="AB17" s="1"/>
      <c r="AC17" s="1"/>
      <c r="AD17" s="1"/>
      <c r="AE17" s="1"/>
      <c r="AF17" s="1"/>
    </row>
    <row r="18" spans="1:32">
      <c r="A18" s="1"/>
      <c r="B18" s="7"/>
      <c r="C18" s="139" t="s">
        <v>192</v>
      </c>
      <c r="D18" s="140" t="s">
        <v>105</v>
      </c>
      <c r="E18" s="141" t="str">
        <f>IFERROR(VLOOKUP($D18,'START - AWARD DETAILS'!$C$21:$D$40,2,0),"")</f>
        <v/>
      </c>
      <c r="F18" s="242">
        <f t="shared" si="0"/>
        <v>1</v>
      </c>
      <c r="G18" s="222"/>
      <c r="H18" s="243">
        <f t="shared" si="1"/>
        <v>0</v>
      </c>
      <c r="I18" s="222"/>
      <c r="J18" s="243">
        <f t="shared" si="2"/>
        <v>0</v>
      </c>
      <c r="K18" s="222"/>
      <c r="L18" s="243">
        <f t="shared" si="3"/>
        <v>0</v>
      </c>
      <c r="M18" s="222"/>
      <c r="N18" s="243">
        <f t="shared" si="4"/>
        <v>0</v>
      </c>
      <c r="O18" s="222"/>
      <c r="P18" s="244">
        <f t="shared" si="5"/>
        <v>0</v>
      </c>
      <c r="Q18" s="177">
        <f t="shared" ref="Q18:R18" si="12">G18+I18+K18+M18+O18</f>
        <v>0</v>
      </c>
      <c r="R18" s="221">
        <f t="shared" si="12"/>
        <v>0</v>
      </c>
      <c r="S18" s="7"/>
      <c r="T18" s="1"/>
      <c r="U18" s="1"/>
      <c r="V18" s="1"/>
      <c r="W18" s="1"/>
      <c r="X18" s="1"/>
      <c r="Y18" s="1"/>
      <c r="Z18" s="1"/>
      <c r="AA18" s="1"/>
      <c r="AB18" s="1"/>
      <c r="AC18" s="1"/>
      <c r="AD18" s="1"/>
      <c r="AE18" s="1"/>
      <c r="AF18" s="1"/>
    </row>
    <row r="19" spans="1:32">
      <c r="A19" s="1"/>
      <c r="B19" s="7"/>
      <c r="C19" s="139" t="s">
        <v>192</v>
      </c>
      <c r="D19" s="140" t="s">
        <v>105</v>
      </c>
      <c r="E19" s="141" t="str">
        <f>IFERROR(VLOOKUP($D19,'START - AWARD DETAILS'!$C$21:$D$40,2,0),"")</f>
        <v/>
      </c>
      <c r="F19" s="242">
        <f t="shared" si="0"/>
        <v>1</v>
      </c>
      <c r="G19" s="222"/>
      <c r="H19" s="243">
        <f t="shared" si="1"/>
        <v>0</v>
      </c>
      <c r="I19" s="222"/>
      <c r="J19" s="243">
        <f t="shared" si="2"/>
        <v>0</v>
      </c>
      <c r="K19" s="222"/>
      <c r="L19" s="243">
        <f t="shared" si="3"/>
        <v>0</v>
      </c>
      <c r="M19" s="222"/>
      <c r="N19" s="243">
        <f t="shared" si="4"/>
        <v>0</v>
      </c>
      <c r="O19" s="222"/>
      <c r="P19" s="244">
        <f t="shared" si="5"/>
        <v>0</v>
      </c>
      <c r="Q19" s="177">
        <f t="shared" ref="Q19:R19" si="13">G19+I19+K19+M19+O19</f>
        <v>0</v>
      </c>
      <c r="R19" s="221">
        <f t="shared" si="13"/>
        <v>0</v>
      </c>
      <c r="S19" s="7"/>
      <c r="T19" s="1"/>
      <c r="U19" s="1"/>
      <c r="V19" s="1"/>
      <c r="W19" s="1"/>
      <c r="X19" s="1"/>
      <c r="Y19" s="1"/>
      <c r="Z19" s="1"/>
      <c r="AA19" s="1"/>
      <c r="AB19" s="1"/>
      <c r="AC19" s="1"/>
      <c r="AD19" s="1"/>
      <c r="AE19" s="1"/>
      <c r="AF19" s="1"/>
    </row>
    <row r="20" spans="1:32">
      <c r="A20" s="1"/>
      <c r="B20" s="7"/>
      <c r="C20" s="139" t="s">
        <v>192</v>
      </c>
      <c r="D20" s="140" t="s">
        <v>105</v>
      </c>
      <c r="E20" s="141" t="str">
        <f>IFERROR(VLOOKUP($D20,'START - AWARD DETAILS'!$C$21:$D$40,2,0),"")</f>
        <v/>
      </c>
      <c r="F20" s="242">
        <f t="shared" si="0"/>
        <v>1</v>
      </c>
      <c r="G20" s="222"/>
      <c r="H20" s="243">
        <f t="shared" si="1"/>
        <v>0</v>
      </c>
      <c r="I20" s="222"/>
      <c r="J20" s="243">
        <f t="shared" si="2"/>
        <v>0</v>
      </c>
      <c r="K20" s="222"/>
      <c r="L20" s="243">
        <f t="shared" si="3"/>
        <v>0</v>
      </c>
      <c r="M20" s="222"/>
      <c r="N20" s="243">
        <f t="shared" si="4"/>
        <v>0</v>
      </c>
      <c r="O20" s="222"/>
      <c r="P20" s="244">
        <f t="shared" si="5"/>
        <v>0</v>
      </c>
      <c r="Q20" s="177">
        <f t="shared" ref="Q20:R20" si="14">G20+I20+K20+M20+O20</f>
        <v>0</v>
      </c>
      <c r="R20" s="221">
        <f t="shared" si="14"/>
        <v>0</v>
      </c>
      <c r="S20" s="7"/>
      <c r="T20" s="1"/>
      <c r="U20" s="1"/>
      <c r="V20" s="1"/>
      <c r="W20" s="1"/>
      <c r="X20" s="1"/>
      <c r="Y20" s="1"/>
      <c r="Z20" s="1"/>
      <c r="AA20" s="1"/>
      <c r="AB20" s="1"/>
      <c r="AC20" s="1"/>
      <c r="AD20" s="1"/>
      <c r="AE20" s="1"/>
      <c r="AF20" s="1"/>
    </row>
    <row r="21" spans="1:32" ht="15.75" customHeight="1">
      <c r="A21" s="1"/>
      <c r="B21" s="7"/>
      <c r="C21" s="139" t="s">
        <v>192</v>
      </c>
      <c r="D21" s="140" t="s">
        <v>105</v>
      </c>
      <c r="E21" s="141" t="str">
        <f>IFERROR(VLOOKUP($D21,'START - AWARD DETAILS'!$C$21:$D$40,2,0),"")</f>
        <v/>
      </c>
      <c r="F21" s="242">
        <f t="shared" si="0"/>
        <v>1</v>
      </c>
      <c r="G21" s="222"/>
      <c r="H21" s="243">
        <f t="shared" si="1"/>
        <v>0</v>
      </c>
      <c r="I21" s="222"/>
      <c r="J21" s="243">
        <f t="shared" si="2"/>
        <v>0</v>
      </c>
      <c r="K21" s="222"/>
      <c r="L21" s="243">
        <f t="shared" si="3"/>
        <v>0</v>
      </c>
      <c r="M21" s="222"/>
      <c r="N21" s="243">
        <f t="shared" si="4"/>
        <v>0</v>
      </c>
      <c r="O21" s="222"/>
      <c r="P21" s="244">
        <f t="shared" si="5"/>
        <v>0</v>
      </c>
      <c r="Q21" s="177">
        <f t="shared" ref="Q21:R21" si="15">G21+I21+K21+M21+O21</f>
        <v>0</v>
      </c>
      <c r="R21" s="221">
        <f t="shared" si="15"/>
        <v>0</v>
      </c>
      <c r="S21" s="7"/>
      <c r="T21" s="1"/>
      <c r="U21" s="1"/>
      <c r="V21" s="1"/>
      <c r="W21" s="1"/>
      <c r="X21" s="1"/>
      <c r="Y21" s="1"/>
      <c r="Z21" s="1"/>
      <c r="AA21" s="1"/>
      <c r="AB21" s="1"/>
      <c r="AC21" s="1"/>
      <c r="AD21" s="1"/>
      <c r="AE21" s="1"/>
      <c r="AF21" s="1"/>
    </row>
    <row r="22" spans="1:32" ht="15.75" customHeight="1">
      <c r="A22" s="1"/>
      <c r="B22" s="7"/>
      <c r="C22" s="139" t="s">
        <v>192</v>
      </c>
      <c r="D22" s="140" t="s">
        <v>105</v>
      </c>
      <c r="E22" s="141" t="str">
        <f>IFERROR(VLOOKUP($D22,'START - AWARD DETAILS'!$C$21:$D$40,2,0),"")</f>
        <v/>
      </c>
      <c r="F22" s="242">
        <f t="shared" si="0"/>
        <v>1</v>
      </c>
      <c r="G22" s="222"/>
      <c r="H22" s="243">
        <f t="shared" si="1"/>
        <v>0</v>
      </c>
      <c r="I22" s="222"/>
      <c r="J22" s="243">
        <f t="shared" si="2"/>
        <v>0</v>
      </c>
      <c r="K22" s="222"/>
      <c r="L22" s="243">
        <f t="shared" si="3"/>
        <v>0</v>
      </c>
      <c r="M22" s="222"/>
      <c r="N22" s="243">
        <f t="shared" si="4"/>
        <v>0</v>
      </c>
      <c r="O22" s="222"/>
      <c r="P22" s="244">
        <f t="shared" si="5"/>
        <v>0</v>
      </c>
      <c r="Q22" s="177">
        <f t="shared" ref="Q22:R22" si="16">G22+I22+K22+M22+O22</f>
        <v>0</v>
      </c>
      <c r="R22" s="221">
        <f t="shared" si="16"/>
        <v>0</v>
      </c>
      <c r="S22" s="7"/>
      <c r="T22" s="1"/>
      <c r="U22" s="1"/>
      <c r="V22" s="1"/>
      <c r="W22" s="1"/>
      <c r="X22" s="1"/>
      <c r="Y22" s="1"/>
      <c r="Z22" s="1"/>
      <c r="AA22" s="1"/>
      <c r="AB22" s="1"/>
      <c r="AC22" s="1"/>
      <c r="AD22" s="1"/>
      <c r="AE22" s="1"/>
      <c r="AF22" s="1"/>
    </row>
    <row r="23" spans="1:32" ht="15.75" customHeight="1">
      <c r="A23" s="1"/>
      <c r="B23" s="7"/>
      <c r="C23" s="139" t="s">
        <v>192</v>
      </c>
      <c r="D23" s="140" t="s">
        <v>105</v>
      </c>
      <c r="E23" s="141" t="str">
        <f>IFERROR(VLOOKUP($D23,'START - AWARD DETAILS'!$C$21:$D$40,2,0),"")</f>
        <v/>
      </c>
      <c r="F23" s="242">
        <f t="shared" si="0"/>
        <v>1</v>
      </c>
      <c r="G23" s="222"/>
      <c r="H23" s="243">
        <f t="shared" si="1"/>
        <v>0</v>
      </c>
      <c r="I23" s="222"/>
      <c r="J23" s="243">
        <f t="shared" si="2"/>
        <v>0</v>
      </c>
      <c r="K23" s="222"/>
      <c r="L23" s="243">
        <f t="shared" si="3"/>
        <v>0</v>
      </c>
      <c r="M23" s="222"/>
      <c r="N23" s="243">
        <f t="shared" si="4"/>
        <v>0</v>
      </c>
      <c r="O23" s="222"/>
      <c r="P23" s="244">
        <f t="shared" si="5"/>
        <v>0</v>
      </c>
      <c r="Q23" s="177">
        <f t="shared" ref="Q23:R23" si="17">G23+I23+K23+M23+O23</f>
        <v>0</v>
      </c>
      <c r="R23" s="221">
        <f t="shared" si="17"/>
        <v>0</v>
      </c>
      <c r="S23" s="7"/>
      <c r="T23" s="1"/>
      <c r="U23" s="1"/>
      <c r="V23" s="1"/>
      <c r="W23" s="1"/>
      <c r="X23" s="1"/>
      <c r="Y23" s="1"/>
      <c r="Z23" s="1"/>
      <c r="AA23" s="1"/>
      <c r="AB23" s="1"/>
      <c r="AC23" s="1"/>
      <c r="AD23" s="1"/>
      <c r="AE23" s="1"/>
      <c r="AF23" s="1"/>
    </row>
    <row r="24" spans="1:32" ht="15.75" customHeight="1">
      <c r="A24" s="1"/>
      <c r="B24" s="7"/>
      <c r="C24" s="139" t="s">
        <v>192</v>
      </c>
      <c r="D24" s="140" t="s">
        <v>105</v>
      </c>
      <c r="E24" s="141" t="str">
        <f>IFERROR(VLOOKUP($D24,'START - AWARD DETAILS'!$C$21:$D$40,2,0),"")</f>
        <v/>
      </c>
      <c r="F24" s="242">
        <f t="shared" si="0"/>
        <v>1</v>
      </c>
      <c r="G24" s="222"/>
      <c r="H24" s="243">
        <f t="shared" si="1"/>
        <v>0</v>
      </c>
      <c r="I24" s="222"/>
      <c r="J24" s="243">
        <f t="shared" si="2"/>
        <v>0</v>
      </c>
      <c r="K24" s="222"/>
      <c r="L24" s="243">
        <f t="shared" si="3"/>
        <v>0</v>
      </c>
      <c r="M24" s="222"/>
      <c r="N24" s="243">
        <f t="shared" si="4"/>
        <v>0</v>
      </c>
      <c r="O24" s="222"/>
      <c r="P24" s="244">
        <f t="shared" si="5"/>
        <v>0</v>
      </c>
      <c r="Q24" s="177">
        <f t="shared" ref="Q24:R24" si="18">G24+I24+K24+M24+O24</f>
        <v>0</v>
      </c>
      <c r="R24" s="221">
        <f t="shared" si="18"/>
        <v>0</v>
      </c>
      <c r="S24" s="7"/>
      <c r="T24" s="1"/>
      <c r="U24" s="1"/>
      <c r="V24" s="1"/>
      <c r="W24" s="1"/>
      <c r="X24" s="1"/>
      <c r="Y24" s="1"/>
      <c r="Z24" s="1"/>
      <c r="AA24" s="1"/>
      <c r="AB24" s="1"/>
      <c r="AC24" s="1"/>
      <c r="AD24" s="1"/>
      <c r="AE24" s="1"/>
      <c r="AF24" s="1"/>
    </row>
    <row r="25" spans="1:32" ht="15.75" customHeight="1">
      <c r="A25" s="1"/>
      <c r="B25" s="7"/>
      <c r="C25" s="139" t="s">
        <v>192</v>
      </c>
      <c r="D25" s="140" t="s">
        <v>105</v>
      </c>
      <c r="E25" s="141" t="str">
        <f>IFERROR(VLOOKUP($D25,'START - AWARD DETAILS'!$C$21:$D$40,2,0),"")</f>
        <v/>
      </c>
      <c r="F25" s="242">
        <f t="shared" si="0"/>
        <v>1</v>
      </c>
      <c r="G25" s="222"/>
      <c r="H25" s="243">
        <f t="shared" si="1"/>
        <v>0</v>
      </c>
      <c r="I25" s="222"/>
      <c r="J25" s="243">
        <f t="shared" si="2"/>
        <v>0</v>
      </c>
      <c r="K25" s="222"/>
      <c r="L25" s="243">
        <f t="shared" si="3"/>
        <v>0</v>
      </c>
      <c r="M25" s="222"/>
      <c r="N25" s="243">
        <f t="shared" si="4"/>
        <v>0</v>
      </c>
      <c r="O25" s="222"/>
      <c r="P25" s="244">
        <f t="shared" si="5"/>
        <v>0</v>
      </c>
      <c r="Q25" s="177">
        <f t="shared" ref="Q25:R25" si="19">G25+I25+K25+M25+O25</f>
        <v>0</v>
      </c>
      <c r="R25" s="221">
        <f t="shared" si="19"/>
        <v>0</v>
      </c>
      <c r="S25" s="7"/>
      <c r="T25" s="1"/>
      <c r="U25" s="1"/>
      <c r="V25" s="1"/>
      <c r="W25" s="1"/>
      <c r="X25" s="1"/>
      <c r="Y25" s="1"/>
      <c r="Z25" s="1"/>
      <c r="AA25" s="1"/>
      <c r="AB25" s="1"/>
      <c r="AC25" s="1"/>
      <c r="AD25" s="1"/>
      <c r="AE25" s="1"/>
      <c r="AF25" s="1"/>
    </row>
    <row r="26" spans="1:32" ht="15.75" customHeight="1">
      <c r="A26" s="1"/>
      <c r="B26" s="7"/>
      <c r="C26" s="139" t="s">
        <v>192</v>
      </c>
      <c r="D26" s="140" t="s">
        <v>105</v>
      </c>
      <c r="E26" s="141" t="str">
        <f>IFERROR(VLOOKUP($D26,'START - AWARD DETAILS'!$C$21:$D$40,2,0),"")</f>
        <v/>
      </c>
      <c r="F26" s="242">
        <f t="shared" si="0"/>
        <v>1</v>
      </c>
      <c r="G26" s="222"/>
      <c r="H26" s="243">
        <f t="shared" si="1"/>
        <v>0</v>
      </c>
      <c r="I26" s="222"/>
      <c r="J26" s="243">
        <f t="shared" si="2"/>
        <v>0</v>
      </c>
      <c r="K26" s="222"/>
      <c r="L26" s="243">
        <f t="shared" si="3"/>
        <v>0</v>
      </c>
      <c r="M26" s="222"/>
      <c r="N26" s="243">
        <f t="shared" si="4"/>
        <v>0</v>
      </c>
      <c r="O26" s="222"/>
      <c r="P26" s="244">
        <f t="shared" si="5"/>
        <v>0</v>
      </c>
      <c r="Q26" s="177">
        <f t="shared" ref="Q26:R26" si="20">G26+I26+K26+M26+O26</f>
        <v>0</v>
      </c>
      <c r="R26" s="221">
        <f t="shared" si="20"/>
        <v>0</v>
      </c>
      <c r="S26" s="7"/>
      <c r="T26" s="1"/>
      <c r="U26" s="1"/>
      <c r="V26" s="1"/>
      <c r="W26" s="1"/>
      <c r="X26" s="1"/>
      <c r="Y26" s="1"/>
      <c r="Z26" s="1"/>
      <c r="AA26" s="1"/>
      <c r="AB26" s="1"/>
      <c r="AC26" s="1"/>
      <c r="AD26" s="1"/>
      <c r="AE26" s="1"/>
      <c r="AF26" s="1"/>
    </row>
    <row r="27" spans="1:32" ht="15.75" customHeight="1">
      <c r="A27" s="1"/>
      <c r="B27" s="7"/>
      <c r="C27" s="139" t="s">
        <v>192</v>
      </c>
      <c r="D27" s="140" t="s">
        <v>105</v>
      </c>
      <c r="E27" s="141" t="str">
        <f>IFERROR(VLOOKUP($D27,'START - AWARD DETAILS'!$C$21:$D$40,2,0),"")</f>
        <v/>
      </c>
      <c r="F27" s="242">
        <f t="shared" si="0"/>
        <v>1</v>
      </c>
      <c r="G27" s="222"/>
      <c r="H27" s="243">
        <f t="shared" si="1"/>
        <v>0</v>
      </c>
      <c r="I27" s="222"/>
      <c r="J27" s="243">
        <f t="shared" si="2"/>
        <v>0</v>
      </c>
      <c r="K27" s="222"/>
      <c r="L27" s="243">
        <f t="shared" si="3"/>
        <v>0</v>
      </c>
      <c r="M27" s="222"/>
      <c r="N27" s="243">
        <f t="shared" si="4"/>
        <v>0</v>
      </c>
      <c r="O27" s="222"/>
      <c r="P27" s="244">
        <f t="shared" si="5"/>
        <v>0</v>
      </c>
      <c r="Q27" s="177">
        <f t="shared" ref="Q27:R27" si="21">G27+I27+K27+M27+O27</f>
        <v>0</v>
      </c>
      <c r="R27" s="221">
        <f t="shared" si="21"/>
        <v>0</v>
      </c>
      <c r="S27" s="7"/>
      <c r="T27" s="1"/>
      <c r="U27" s="1"/>
      <c r="V27" s="1"/>
      <c r="W27" s="1"/>
      <c r="X27" s="1"/>
      <c r="Y27" s="1"/>
      <c r="Z27" s="1"/>
      <c r="AA27" s="1"/>
      <c r="AB27" s="1"/>
      <c r="AC27" s="1"/>
      <c r="AD27" s="1"/>
      <c r="AE27" s="1"/>
      <c r="AF27" s="1"/>
    </row>
    <row r="28" spans="1:32" ht="15.75" customHeight="1">
      <c r="A28" s="1"/>
      <c r="B28" s="7"/>
      <c r="C28" s="139" t="s">
        <v>192</v>
      </c>
      <c r="D28" s="140" t="s">
        <v>105</v>
      </c>
      <c r="E28" s="141" t="str">
        <f>IFERROR(VLOOKUP($D28,'START - AWARD DETAILS'!$C$21:$D$40,2,0),"")</f>
        <v/>
      </c>
      <c r="F28" s="242">
        <f t="shared" si="0"/>
        <v>1</v>
      </c>
      <c r="G28" s="222"/>
      <c r="H28" s="243">
        <f t="shared" si="1"/>
        <v>0</v>
      </c>
      <c r="I28" s="222"/>
      <c r="J28" s="243">
        <f t="shared" si="2"/>
        <v>0</v>
      </c>
      <c r="K28" s="222"/>
      <c r="L28" s="243">
        <f t="shared" si="3"/>
        <v>0</v>
      </c>
      <c r="M28" s="222"/>
      <c r="N28" s="243">
        <f t="shared" si="4"/>
        <v>0</v>
      </c>
      <c r="O28" s="222"/>
      <c r="P28" s="244">
        <f t="shared" si="5"/>
        <v>0</v>
      </c>
      <c r="Q28" s="177">
        <f t="shared" ref="Q28:R28" si="22">G28+I28+K28+M28+O28</f>
        <v>0</v>
      </c>
      <c r="R28" s="221">
        <f t="shared" si="22"/>
        <v>0</v>
      </c>
      <c r="S28" s="7"/>
      <c r="T28" s="1"/>
      <c r="U28" s="1"/>
      <c r="V28" s="1"/>
      <c r="W28" s="1"/>
      <c r="X28" s="1"/>
      <c r="Y28" s="1"/>
      <c r="Z28" s="1"/>
      <c r="AA28" s="1"/>
      <c r="AB28" s="1"/>
      <c r="AC28" s="1"/>
      <c r="AD28" s="1"/>
      <c r="AE28" s="1"/>
      <c r="AF28" s="1"/>
    </row>
    <row r="29" spans="1:32" ht="15.75" customHeight="1">
      <c r="A29" s="1"/>
      <c r="B29" s="7"/>
      <c r="C29" s="139" t="s">
        <v>192</v>
      </c>
      <c r="D29" s="140" t="s">
        <v>105</v>
      </c>
      <c r="E29" s="141" t="str">
        <f>IFERROR(VLOOKUP($D29,'START - AWARD DETAILS'!$C$21:$D$40,2,0),"")</f>
        <v/>
      </c>
      <c r="F29" s="242">
        <f t="shared" si="0"/>
        <v>1</v>
      </c>
      <c r="G29" s="222"/>
      <c r="H29" s="243">
        <f t="shared" si="1"/>
        <v>0</v>
      </c>
      <c r="I29" s="222"/>
      <c r="J29" s="243">
        <f t="shared" si="2"/>
        <v>0</v>
      </c>
      <c r="K29" s="222"/>
      <c r="L29" s="243">
        <f t="shared" si="3"/>
        <v>0</v>
      </c>
      <c r="M29" s="222"/>
      <c r="N29" s="243">
        <f t="shared" si="4"/>
        <v>0</v>
      </c>
      <c r="O29" s="222"/>
      <c r="P29" s="244">
        <f t="shared" si="5"/>
        <v>0</v>
      </c>
      <c r="Q29" s="177">
        <f t="shared" ref="Q29:R29" si="23">G29+I29+K29+M29+O29</f>
        <v>0</v>
      </c>
      <c r="R29" s="221">
        <f t="shared" si="23"/>
        <v>0</v>
      </c>
      <c r="S29" s="7"/>
      <c r="T29" s="1"/>
      <c r="U29" s="1"/>
      <c r="V29" s="1"/>
      <c r="W29" s="1"/>
      <c r="X29" s="1"/>
      <c r="Y29" s="1"/>
      <c r="Z29" s="1"/>
      <c r="AA29" s="1"/>
      <c r="AB29" s="1"/>
      <c r="AC29" s="1"/>
      <c r="AD29" s="1"/>
      <c r="AE29" s="1"/>
      <c r="AF29" s="1"/>
    </row>
    <row r="30" spans="1:32" ht="15.75" customHeight="1">
      <c r="A30" s="1"/>
      <c r="B30" s="7"/>
      <c r="C30" s="139" t="s">
        <v>192</v>
      </c>
      <c r="D30" s="140" t="s">
        <v>105</v>
      </c>
      <c r="E30" s="141" t="str">
        <f>IFERROR(VLOOKUP($D30,'START - AWARD DETAILS'!$C$21:$D$40,2,0),"")</f>
        <v/>
      </c>
      <c r="F30" s="242">
        <f t="shared" si="0"/>
        <v>1</v>
      </c>
      <c r="G30" s="222"/>
      <c r="H30" s="243">
        <f t="shared" si="1"/>
        <v>0</v>
      </c>
      <c r="I30" s="222"/>
      <c r="J30" s="243">
        <f t="shared" si="2"/>
        <v>0</v>
      </c>
      <c r="K30" s="222"/>
      <c r="L30" s="243">
        <f t="shared" si="3"/>
        <v>0</v>
      </c>
      <c r="M30" s="222"/>
      <c r="N30" s="243">
        <f t="shared" si="4"/>
        <v>0</v>
      </c>
      <c r="O30" s="222"/>
      <c r="P30" s="244">
        <f t="shared" si="5"/>
        <v>0</v>
      </c>
      <c r="Q30" s="177">
        <f t="shared" ref="Q30:R30" si="24">G30+I30+K30+M30+O30</f>
        <v>0</v>
      </c>
      <c r="R30" s="221">
        <f t="shared" si="24"/>
        <v>0</v>
      </c>
      <c r="S30" s="7"/>
      <c r="T30" s="1"/>
      <c r="U30" s="1"/>
      <c r="V30" s="1"/>
      <c r="W30" s="1"/>
      <c r="X30" s="1"/>
      <c r="Y30" s="1"/>
      <c r="Z30" s="1"/>
      <c r="AA30" s="1"/>
      <c r="AB30" s="1"/>
      <c r="AC30" s="1"/>
      <c r="AD30" s="1"/>
      <c r="AE30" s="1"/>
      <c r="AF30" s="1"/>
    </row>
    <row r="31" spans="1:32" ht="15.75" customHeight="1">
      <c r="A31" s="1"/>
      <c r="B31" s="7"/>
      <c r="C31" s="139" t="s">
        <v>192</v>
      </c>
      <c r="D31" s="140" t="s">
        <v>105</v>
      </c>
      <c r="E31" s="141" t="str">
        <f>IFERROR(VLOOKUP($D31,'START - AWARD DETAILS'!$C$21:$D$40,2,0),"")</f>
        <v/>
      </c>
      <c r="F31" s="246">
        <f t="shared" si="0"/>
        <v>1</v>
      </c>
      <c r="G31" s="228"/>
      <c r="H31" s="247">
        <f t="shared" si="1"/>
        <v>0</v>
      </c>
      <c r="I31" s="228"/>
      <c r="J31" s="247">
        <f t="shared" si="2"/>
        <v>0</v>
      </c>
      <c r="K31" s="228"/>
      <c r="L31" s="247">
        <f t="shared" si="3"/>
        <v>0</v>
      </c>
      <c r="M31" s="228"/>
      <c r="N31" s="247">
        <f t="shared" si="4"/>
        <v>0</v>
      </c>
      <c r="O31" s="228"/>
      <c r="P31" s="248">
        <f t="shared" si="5"/>
        <v>0</v>
      </c>
      <c r="Q31" s="230">
        <f t="shared" ref="Q31:R31" si="25">G31+I31+K31+M31+O31</f>
        <v>0</v>
      </c>
      <c r="R31" s="249">
        <f t="shared" si="25"/>
        <v>0</v>
      </c>
      <c r="S31" s="7"/>
      <c r="T31" s="1"/>
      <c r="U31" s="1"/>
      <c r="V31" s="1"/>
      <c r="W31" s="1"/>
      <c r="X31" s="1"/>
      <c r="Y31" s="1"/>
      <c r="Z31" s="1"/>
      <c r="AA31" s="1"/>
      <c r="AB31" s="1"/>
      <c r="AC31" s="1"/>
      <c r="AD31" s="1"/>
      <c r="AE31" s="1"/>
      <c r="AF31" s="1"/>
    </row>
    <row r="32" spans="1:32" ht="15.75" customHeight="1">
      <c r="A32" s="1"/>
      <c r="B32" s="7"/>
      <c r="C32" s="190"/>
      <c r="D32" s="191"/>
      <c r="E32" s="191"/>
      <c r="F32" s="191"/>
      <c r="G32" s="232">
        <f t="shared" ref="G32:R32" si="26">SUM(G12:G31)</f>
        <v>0</v>
      </c>
      <c r="H32" s="232">
        <f t="shared" si="26"/>
        <v>0</v>
      </c>
      <c r="I32" s="232">
        <f t="shared" si="26"/>
        <v>0</v>
      </c>
      <c r="J32" s="232">
        <f t="shared" si="26"/>
        <v>0</v>
      </c>
      <c r="K32" s="232">
        <f t="shared" si="26"/>
        <v>0</v>
      </c>
      <c r="L32" s="232">
        <f t="shared" si="26"/>
        <v>0</v>
      </c>
      <c r="M32" s="232">
        <f t="shared" si="26"/>
        <v>0</v>
      </c>
      <c r="N32" s="232">
        <f t="shared" si="26"/>
        <v>0</v>
      </c>
      <c r="O32" s="232">
        <f t="shared" si="26"/>
        <v>0</v>
      </c>
      <c r="P32" s="233">
        <f t="shared" si="26"/>
        <v>0</v>
      </c>
      <c r="Q32" s="195">
        <f t="shared" si="26"/>
        <v>0</v>
      </c>
      <c r="R32" s="250">
        <f t="shared" si="26"/>
        <v>0</v>
      </c>
      <c r="S32" s="7"/>
      <c r="T32" s="1"/>
      <c r="U32" s="1"/>
      <c r="V32" s="1"/>
      <c r="W32" s="1"/>
      <c r="X32" s="1"/>
      <c r="Y32" s="1"/>
      <c r="Z32" s="1"/>
      <c r="AA32" s="1"/>
      <c r="AB32" s="1"/>
      <c r="AC32" s="1"/>
      <c r="AD32" s="1"/>
      <c r="AE32" s="1"/>
      <c r="AF32" s="1"/>
    </row>
    <row r="33" spans="1:32" ht="7.5" customHeight="1">
      <c r="A33" s="1"/>
      <c r="B33" s="7"/>
      <c r="C33" s="7"/>
      <c r="D33" s="7"/>
      <c r="E33" s="7"/>
      <c r="F33" s="7"/>
      <c r="G33" s="7"/>
      <c r="H33" s="7"/>
      <c r="I33" s="7"/>
      <c r="J33" s="7"/>
      <c r="K33" s="7"/>
      <c r="L33" s="7"/>
      <c r="M33" s="7"/>
      <c r="N33" s="7"/>
      <c r="O33" s="7"/>
      <c r="P33" s="7"/>
      <c r="Q33" s="7"/>
      <c r="R33" s="7"/>
      <c r="S33" s="7"/>
      <c r="T33" s="1"/>
      <c r="U33" s="1"/>
      <c r="V33" s="1"/>
      <c r="W33" s="1"/>
      <c r="X33" s="1"/>
      <c r="Y33" s="1"/>
      <c r="Z33" s="1"/>
      <c r="AA33" s="1"/>
      <c r="AB33" s="1"/>
      <c r="AC33" s="1"/>
      <c r="AD33" s="1"/>
      <c r="AE33" s="1"/>
      <c r="AF33" s="1"/>
    </row>
    <row r="34" spans="1:32" ht="7.5" customHeight="1">
      <c r="A34" s="1"/>
      <c r="B34" s="7"/>
      <c r="C34" s="7"/>
      <c r="D34" s="7"/>
      <c r="E34" s="7"/>
      <c r="F34" s="7"/>
      <c r="G34" s="7"/>
      <c r="H34" s="7"/>
      <c r="I34" s="7"/>
      <c r="J34" s="7"/>
      <c r="K34" s="7"/>
      <c r="L34" s="7"/>
      <c r="M34" s="7"/>
      <c r="N34" s="7"/>
      <c r="O34" s="7"/>
      <c r="P34" s="7"/>
      <c r="Q34" s="7"/>
      <c r="R34" s="7"/>
      <c r="S34" s="7"/>
      <c r="T34" s="1"/>
      <c r="U34" s="1"/>
      <c r="V34" s="1"/>
      <c r="W34" s="1"/>
      <c r="X34" s="1"/>
      <c r="Y34" s="1"/>
      <c r="Z34" s="1"/>
      <c r="AA34" s="1"/>
      <c r="AB34" s="1"/>
      <c r="AC34" s="1"/>
      <c r="AD34" s="1"/>
      <c r="AE34" s="1"/>
      <c r="AF34" s="1"/>
    </row>
    <row r="35" spans="1:32" ht="15.75" customHeight="1">
      <c r="A35" s="1"/>
      <c r="B35" s="7"/>
      <c r="C35" s="196" t="s">
        <v>181</v>
      </c>
      <c r="D35" s="131"/>
      <c r="E35" s="131"/>
      <c r="F35" s="131"/>
      <c r="G35" s="131"/>
      <c r="H35" s="131"/>
      <c r="I35" s="131"/>
      <c r="J35" s="131"/>
      <c r="K35" s="131"/>
      <c r="L35" s="131"/>
      <c r="M35" s="131"/>
      <c r="N35" s="131"/>
      <c r="O35" s="131"/>
      <c r="P35" s="131"/>
      <c r="Q35" s="131"/>
      <c r="R35" s="132"/>
      <c r="S35" s="7"/>
      <c r="T35" s="1"/>
      <c r="U35" s="1"/>
      <c r="V35" s="1"/>
      <c r="W35" s="1"/>
      <c r="X35" s="1"/>
      <c r="Y35" s="1"/>
      <c r="Z35" s="1"/>
      <c r="AA35" s="1"/>
      <c r="AB35" s="1"/>
      <c r="AC35" s="1"/>
      <c r="AD35" s="1"/>
      <c r="AE35" s="1"/>
      <c r="AF35" s="1"/>
    </row>
    <row r="36" spans="1:32" ht="99.75" customHeight="1">
      <c r="A36" s="1"/>
      <c r="B36" s="7"/>
      <c r="C36" s="473" t="s">
        <v>182</v>
      </c>
      <c r="D36" s="458"/>
      <c r="E36" s="458"/>
      <c r="F36" s="458"/>
      <c r="G36" s="458"/>
      <c r="H36" s="458"/>
      <c r="I36" s="458"/>
      <c r="J36" s="458"/>
      <c r="K36" s="458"/>
      <c r="L36" s="458"/>
      <c r="M36" s="458"/>
      <c r="N36" s="458"/>
      <c r="O36" s="458"/>
      <c r="P36" s="458"/>
      <c r="Q36" s="458"/>
      <c r="R36" s="460"/>
      <c r="S36" s="7"/>
      <c r="T36" s="1"/>
      <c r="U36" s="1"/>
      <c r="V36" s="1"/>
      <c r="W36" s="1"/>
      <c r="X36" s="1"/>
      <c r="Y36" s="1"/>
      <c r="Z36" s="1"/>
      <c r="AA36" s="1"/>
      <c r="AB36" s="1"/>
      <c r="AC36" s="1"/>
      <c r="AD36" s="1"/>
      <c r="AE36" s="1"/>
      <c r="AF36" s="1"/>
    </row>
    <row r="37" spans="1:32" ht="7.5" customHeight="1">
      <c r="A37" s="1"/>
      <c r="B37" s="7"/>
      <c r="C37" s="7"/>
      <c r="D37" s="7"/>
      <c r="E37" s="7"/>
      <c r="F37" s="7"/>
      <c r="G37" s="7"/>
      <c r="H37" s="7"/>
      <c r="I37" s="7"/>
      <c r="J37" s="7"/>
      <c r="K37" s="7"/>
      <c r="L37" s="7"/>
      <c r="M37" s="7"/>
      <c r="N37" s="7"/>
      <c r="O37" s="7"/>
      <c r="P37" s="7"/>
      <c r="Q37" s="7"/>
      <c r="R37" s="7"/>
      <c r="S37" s="7"/>
      <c r="T37" s="1"/>
      <c r="U37" s="1"/>
      <c r="V37" s="1"/>
      <c r="W37" s="1"/>
      <c r="X37" s="1"/>
      <c r="Y37" s="1"/>
      <c r="Z37" s="1"/>
      <c r="AA37" s="1"/>
      <c r="AB37" s="1"/>
      <c r="AC37" s="1"/>
      <c r="AD37" s="1"/>
      <c r="AE37" s="1"/>
      <c r="AF37" s="1"/>
    </row>
    <row r="38" spans="1:32" ht="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ht="15.75" hidden="1" customHeight="1">
      <c r="A39" s="1"/>
      <c r="B39" s="1"/>
      <c r="C39" s="235" t="s">
        <v>190</v>
      </c>
      <c r="D39" s="236" t="s">
        <v>69</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ht="15.75" hidden="1" customHeight="1">
      <c r="A40" s="1"/>
      <c r="B40" s="1"/>
      <c r="C40" s="237" t="s">
        <v>105</v>
      </c>
      <c r="D40" s="237" t="s">
        <v>105</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spans="1:32" ht="15.75" hidden="1" customHeight="1">
      <c r="A41" s="1"/>
      <c r="B41" s="1">
        <v>1</v>
      </c>
      <c r="C41" s="237" t="s">
        <v>193</v>
      </c>
      <c r="D41" s="237" t="str">
        <f>IF('START - AWARD DETAILS'!C21="","",'START - AWARD DETAILS'!C21)</f>
        <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ht="15.75" hidden="1" customHeight="1">
      <c r="A42" s="1"/>
      <c r="B42" s="1">
        <v>2</v>
      </c>
      <c r="C42" s="237" t="s">
        <v>194</v>
      </c>
      <c r="D42" s="237" t="str">
        <f>IF('START - AWARD DETAILS'!C22="","",'START - AWARD DETAILS'!C22)</f>
        <v/>
      </c>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ht="15.75" hidden="1" customHeight="1">
      <c r="A43" s="1"/>
      <c r="B43" s="1">
        <v>3</v>
      </c>
      <c r="C43" s="237" t="s">
        <v>195</v>
      </c>
      <c r="D43" s="237" t="str">
        <f>IF('START - AWARD DETAILS'!C23="","",'START - AWARD DETAILS'!C23)</f>
        <v/>
      </c>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ht="15.75" hidden="1" customHeight="1">
      <c r="A44" s="1"/>
      <c r="B44" s="1">
        <v>4</v>
      </c>
      <c r="C44" s="237" t="s">
        <v>196</v>
      </c>
      <c r="D44" s="237" t="str">
        <f>IF('START - AWARD DETAILS'!C24="","",'START - AWARD DETAILS'!C24)</f>
        <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ht="15.75" hidden="1" customHeight="1">
      <c r="A45" s="1"/>
      <c r="B45" s="1">
        <v>5</v>
      </c>
      <c r="C45" s="1"/>
      <c r="D45" s="237" t="str">
        <f>IF('START - AWARD DETAILS'!C25="","",'START - AWARD DETAILS'!C25)</f>
        <v/>
      </c>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ht="15.75" hidden="1" customHeight="1">
      <c r="A46" s="1"/>
      <c r="B46" s="1">
        <v>6</v>
      </c>
      <c r="C46" s="1"/>
      <c r="D46" s="237" t="str">
        <f>IF('START - AWARD DETAILS'!C26="","",'START - AWARD DETAILS'!C26)</f>
        <v/>
      </c>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ht="15.75" hidden="1" customHeight="1">
      <c r="A47" s="1"/>
      <c r="B47" s="1">
        <v>7</v>
      </c>
      <c r="C47" s="1"/>
      <c r="D47" s="237" t="str">
        <f>IF('START - AWARD DETAILS'!C27="","",'START - AWARD DETAILS'!C27)</f>
        <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ht="15.75" hidden="1" customHeight="1">
      <c r="A48" s="1"/>
      <c r="B48" s="1">
        <v>8</v>
      </c>
      <c r="C48" s="1"/>
      <c r="D48" s="237" t="str">
        <f>IF('START - AWARD DETAILS'!C28="","",'START - AWARD DETAILS'!C28)</f>
        <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spans="1:32" ht="15.75" hidden="1" customHeight="1">
      <c r="A49" s="1"/>
      <c r="B49" s="1">
        <v>9</v>
      </c>
      <c r="C49" s="1"/>
      <c r="D49" s="237" t="str">
        <f>IF('START - AWARD DETAILS'!C29="","",'START - AWARD DETAILS'!C29)</f>
        <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spans="1:32" ht="15.75" hidden="1" customHeight="1">
      <c r="A50" s="1"/>
      <c r="B50" s="1">
        <v>10</v>
      </c>
      <c r="C50" s="1"/>
      <c r="D50" s="237" t="str">
        <f>IF('START - AWARD DETAILS'!C30="","",'START - AWARD DETAILS'!C30)</f>
        <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spans="1:32" ht="15.75" hidden="1" customHeight="1">
      <c r="A51" s="1"/>
      <c r="B51" s="1">
        <v>11</v>
      </c>
      <c r="C51" s="1"/>
      <c r="D51" s="237" t="str">
        <f>IF('START - AWARD DETAILS'!C31="","",'START - AWARD DETAILS'!C31)</f>
        <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ht="15.75" hidden="1" customHeight="1">
      <c r="A52" s="1"/>
      <c r="B52" s="1">
        <v>12</v>
      </c>
      <c r="C52" s="1"/>
      <c r="D52" s="237" t="str">
        <f>IF('START - AWARD DETAILS'!C32="","",'START - AWARD DETAILS'!C32)</f>
        <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spans="1:32" ht="15.75" hidden="1" customHeight="1">
      <c r="A53" s="1"/>
      <c r="B53" s="1">
        <v>13</v>
      </c>
      <c r="C53" s="1"/>
      <c r="D53" s="237" t="str">
        <f>IF('START - AWARD DETAILS'!C33="","",'START - AWARD DETAILS'!C33)</f>
        <v/>
      </c>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spans="1:32" ht="15.75" hidden="1" customHeight="1">
      <c r="A54" s="1"/>
      <c r="B54" s="1">
        <v>14</v>
      </c>
      <c r="C54" s="1"/>
      <c r="D54" s="237" t="str">
        <f>IF('START - AWARD DETAILS'!C34="","",'START - AWARD DETAILS'!C34)</f>
        <v/>
      </c>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ht="15.75" hidden="1" customHeight="1">
      <c r="A55" s="1"/>
      <c r="B55" s="1">
        <v>15</v>
      </c>
      <c r="C55" s="1"/>
      <c r="D55" s="237" t="str">
        <f>IF('START - AWARD DETAILS'!C35="","",'START - AWARD DETAILS'!C35)</f>
        <v/>
      </c>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spans="1:32" ht="15.75" hidden="1" customHeight="1">
      <c r="A56" s="1"/>
      <c r="B56" s="1">
        <v>16</v>
      </c>
      <c r="C56" s="1"/>
      <c r="D56" s="237" t="str">
        <f>IF('START - AWARD DETAILS'!C36="","",'START - AWARD DETAILS'!C36)</f>
        <v/>
      </c>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ht="15.75" hidden="1" customHeight="1">
      <c r="A57" s="1"/>
      <c r="B57" s="1">
        <v>17</v>
      </c>
      <c r="C57" s="1"/>
      <c r="D57" s="237" t="str">
        <f>IF('START - AWARD DETAILS'!C37="","",'START - AWARD DETAILS'!C37)</f>
        <v/>
      </c>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ht="15.75" hidden="1" customHeight="1">
      <c r="A58" s="1"/>
      <c r="B58" s="1">
        <v>18</v>
      </c>
      <c r="C58" s="1"/>
      <c r="D58" s="237" t="str">
        <f>IF('START - AWARD DETAILS'!C38="","",'START - AWARD DETAILS'!C38)</f>
        <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spans="1:32" ht="15.75" hidden="1" customHeight="1">
      <c r="A59" s="1"/>
      <c r="B59" s="1">
        <v>19</v>
      </c>
      <c r="C59" s="1"/>
      <c r="D59" s="237" t="str">
        <f>IF('START - AWARD DETAILS'!C39="","",'START - AWARD DETAILS'!C39)</f>
        <v/>
      </c>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ht="15.75" hidden="1" customHeight="1">
      <c r="A60" s="1"/>
      <c r="B60" s="1">
        <v>20</v>
      </c>
      <c r="C60" s="1"/>
      <c r="D60" s="237" t="str">
        <f>IF('START - AWARD DETAILS'!C40="","",'START - AWARD DETAILS'!C40)</f>
        <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spans="1:32"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spans="1:32"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1:32"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1:32"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spans="1:32"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spans="1:32"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spans="1:32"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spans="1:32"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spans="1:32"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spans="1:32"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spans="1:32"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spans="1:32"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spans="1:32"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spans="1:32"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1:32"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spans="1:32"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spans="1:32"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32"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spans="1:32"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spans="1:32"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spans="1:32"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spans="1:32"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spans="1:32"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spans="1:32"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spans="1:32"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spans="1:32"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spans="1:32"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spans="1:32"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spans="1:32"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spans="1:32"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spans="1:32"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spans="1:32"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spans="1:32"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spans="1:32"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spans="1:32"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spans="1:32"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spans="1:32"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spans="1:32"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spans="1:32"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row r="101" spans="1:32"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spans="1:32"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row>
    <row r="103" spans="1:32"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spans="1:32"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spans="1:32"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spans="1:32"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spans="1:32"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row>
    <row r="109" spans="1:32"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row>
    <row r="110" spans="1:32"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row>
    <row r="111" spans="1:32"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row>
    <row r="112" spans="1:32"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row>
    <row r="113" spans="1:32"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row>
    <row r="114" spans="1:32"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row>
    <row r="115" spans="1:32"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row>
    <row r="116" spans="1:32"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row>
    <row r="117" spans="1:32"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row>
    <row r="118" spans="1:32"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spans="1:32"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spans="1:32"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row>
    <row r="121" spans="1:32"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row>
    <row r="122" spans="1:32"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spans="1:32"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row>
    <row r="124" spans="1:32"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row>
    <row r="125" spans="1:32"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row>
    <row r="126" spans="1:32"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row>
    <row r="127" spans="1:32"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row>
    <row r="128" spans="1:32"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spans="1:32"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spans="1:32"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spans="1:32"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spans="1:32"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spans="1:32"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spans="1:32"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spans="1:32"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spans="1:32"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spans="1:32"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row>
    <row r="138" spans="1:32"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row>
    <row r="139" spans="1:32"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spans="1:32"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spans="1:32"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row>
    <row r="142" spans="1:32"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row>
    <row r="143" spans="1:32"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row>
    <row r="144" spans="1:32"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row>
    <row r="145" spans="1:32"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row>
    <row r="146" spans="1:32"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row>
    <row r="147" spans="1:32"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row>
    <row r="148" spans="1:32"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row>
    <row r="149" spans="1:32"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row>
    <row r="150" spans="1:32"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row>
    <row r="151" spans="1:32"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row>
    <row r="152" spans="1:32"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row>
    <row r="153" spans="1:32"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row>
    <row r="154" spans="1:32"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row>
    <row r="155" spans="1:32"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spans="1:32"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row>
    <row r="157" spans="1:32"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row>
    <row r="158" spans="1:32"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row>
    <row r="159" spans="1:32"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row>
    <row r="160" spans="1:32"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row>
    <row r="161" spans="1:32"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row>
    <row r="162" spans="1:32"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row>
    <row r="163" spans="1:32"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row r="164" spans="1:32"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row>
    <row r="165" spans="1:32"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row>
    <row r="166" spans="1:32"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row>
    <row r="167" spans="1:32"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row>
    <row r="168" spans="1:32"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row>
    <row r="169" spans="1:32"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row>
    <row r="170" spans="1:32"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row>
    <row r="171" spans="1:32"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row>
    <row r="172" spans="1:32"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row>
    <row r="173" spans="1:32"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row>
    <row r="174" spans="1:32"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row>
    <row r="175" spans="1:32"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row>
    <row r="176" spans="1:32"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row>
    <row r="177" spans="1:32"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row>
    <row r="178" spans="1:32"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row>
    <row r="179" spans="1:32"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row>
    <row r="180" spans="1:32"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row>
    <row r="181" spans="1:32"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row>
    <row r="182" spans="1:32"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spans="1:32"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row>
    <row r="184" spans="1:32"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row>
    <row r="185" spans="1:32"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row>
    <row r="186" spans="1:32"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row>
    <row r="187" spans="1:32"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spans="1:32"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spans="1:32"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spans="1:32"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spans="1:32"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spans="1:32"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spans="1:32"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spans="1:32"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spans="1:32"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0" spans="1:32"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row>
    <row r="221" spans="1:32"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row>
    <row r="222" spans="1:32"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row>
    <row r="223" spans="1:32"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row>
    <row r="224" spans="1:32"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row>
    <row r="225" spans="1:32"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row>
    <row r="226" spans="1:32"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row>
    <row r="227" spans="1:32"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row>
    <row r="228" spans="1:32"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row>
    <row r="229" spans="1:32"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row>
    <row r="230" spans="1:32"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row>
    <row r="231" spans="1:32"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row>
    <row r="232" spans="1:32"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row>
    <row r="233" spans="1:32"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row>
    <row r="234" spans="1:32"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row>
    <row r="235" spans="1:32"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row>
    <row r="236" spans="1:32"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row>
    <row r="237" spans="1:32"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row>
    <row r="238" spans="1:32"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row>
    <row r="239" spans="1:32"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row>
    <row r="240" spans="1:32"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row>
    <row r="241" spans="1:32"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row>
    <row r="242" spans="1:32"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row>
    <row r="243" spans="1:32"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row>
    <row r="244" spans="1:32"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row>
    <row r="245" spans="1:32"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row>
    <row r="246" spans="1:32"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row>
    <row r="247" spans="1:32"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row>
    <row r="248" spans="1:32"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row>
    <row r="249" spans="1:32"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row>
    <row r="250" spans="1:32"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row>
    <row r="251" spans="1:32"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row>
    <row r="252" spans="1:32"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row>
    <row r="253" spans="1:32"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row>
    <row r="254" spans="1:32"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row>
    <row r="255" spans="1:32"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row>
    <row r="256" spans="1:32"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row>
    <row r="257" spans="1:32"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row>
    <row r="258" spans="1:32"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row>
    <row r="259" spans="1:32"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row>
    <row r="260" spans="1:32"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row>
    <row r="261" spans="1:32"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row>
    <row r="262" spans="1:3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row>
    <row r="263" spans="1:32"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row>
    <row r="264" spans="1:32"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row>
    <row r="265" spans="1:32"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row>
    <row r="266" spans="1:32"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row>
    <row r="267" spans="1:32"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row>
    <row r="268" spans="1:32"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row>
    <row r="269" spans="1:32"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row>
    <row r="270" spans="1:32"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row>
    <row r="271" spans="1:32"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row>
    <row r="272" spans="1:3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row>
    <row r="273" spans="1:32"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row>
    <row r="274" spans="1:32"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row>
    <row r="275" spans="1:32"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row>
    <row r="276" spans="1:32"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row>
    <row r="277" spans="1:32"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row>
    <row r="278" spans="1:32"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row>
    <row r="279" spans="1:32"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row>
    <row r="280" spans="1:32"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row>
    <row r="281" spans="1:32"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row>
    <row r="282" spans="1:3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row>
    <row r="283" spans="1:32"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row>
    <row r="284" spans="1:32"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row>
    <row r="285" spans="1:32"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row>
    <row r="286" spans="1:32"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row>
    <row r="287" spans="1:32"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row>
    <row r="288" spans="1:32"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row>
    <row r="289" spans="1:32"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row>
    <row r="290" spans="1:32"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row>
    <row r="291" spans="1:32"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row>
    <row r="292" spans="1:3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row>
    <row r="293" spans="1:32"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row>
    <row r="294" spans="1:32"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row>
    <row r="295" spans="1:32"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row>
    <row r="296" spans="1:32"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row>
    <row r="297" spans="1:32"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row>
    <row r="298" spans="1:32"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row>
    <row r="299" spans="1:32"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row>
    <row r="300" spans="1:32"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row>
    <row r="301" spans="1:32"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row>
    <row r="302" spans="1:3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row>
    <row r="303" spans="1:32"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row>
    <row r="304" spans="1:32"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row>
    <row r="305" spans="1:32"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row>
    <row r="306" spans="1:32"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row>
    <row r="307" spans="1:32"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row>
    <row r="308" spans="1:32"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row>
    <row r="309" spans="1:32"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row>
    <row r="310" spans="1:32"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row>
    <row r="311" spans="1:32"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row>
    <row r="312" spans="1:3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row>
    <row r="313" spans="1:32"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row>
    <row r="314" spans="1:32"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row>
    <row r="315" spans="1:32"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row>
    <row r="316" spans="1:32"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row>
    <row r="317" spans="1:32"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row>
    <row r="318" spans="1:32"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row>
    <row r="319" spans="1:32"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row>
    <row r="320" spans="1:32"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row>
    <row r="321" spans="1:32"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row>
    <row r="322" spans="1:3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row>
    <row r="323" spans="1:32"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row>
    <row r="324" spans="1:32"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row>
    <row r="325" spans="1:32"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row>
    <row r="326" spans="1:32"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row>
    <row r="327" spans="1:3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row>
    <row r="328" spans="1:3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row>
    <row r="329" spans="1:3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row>
    <row r="330" spans="1:3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row>
    <row r="331" spans="1:3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row>
    <row r="332" spans="1: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row>
    <row r="333" spans="1:3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row>
    <row r="334" spans="1:3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row>
    <row r="335" spans="1:3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row>
    <row r="336" spans="1:3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row>
    <row r="337" spans="1:3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row>
    <row r="338" spans="1:3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row>
    <row r="339" spans="1:3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row>
    <row r="340" spans="1:3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row>
    <row r="341" spans="1:3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row>
    <row r="342" spans="1:3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row>
    <row r="343" spans="1:3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row>
    <row r="344" spans="1:3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row>
    <row r="345" spans="1:3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row>
    <row r="346" spans="1:3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row>
    <row r="347" spans="1:3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row>
    <row r="348" spans="1:3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row>
    <row r="349" spans="1:3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row>
    <row r="350" spans="1:3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row>
    <row r="351" spans="1:3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row>
    <row r="352" spans="1:3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row>
    <row r="353" spans="1:3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row>
    <row r="354" spans="1:3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row>
    <row r="355" spans="1:3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row>
    <row r="356" spans="1:3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row>
    <row r="357" spans="1:3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row>
    <row r="358" spans="1:3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row>
    <row r="359" spans="1:3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row>
    <row r="360" spans="1:3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row>
    <row r="361" spans="1:3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row>
    <row r="362" spans="1:3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row>
    <row r="363" spans="1:3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row>
    <row r="364" spans="1:3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row>
    <row r="365" spans="1:3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row>
    <row r="366" spans="1:3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row>
    <row r="367" spans="1:3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row>
    <row r="368" spans="1:3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row>
    <row r="369" spans="1:3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row>
    <row r="370" spans="1:3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row>
    <row r="371" spans="1:3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row>
    <row r="372" spans="1:3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row>
    <row r="373" spans="1:3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row>
    <row r="374" spans="1:3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row>
    <row r="375" spans="1:3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row>
    <row r="376" spans="1:3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row>
    <row r="377" spans="1:3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row>
    <row r="378" spans="1:3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row>
    <row r="379" spans="1:3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row>
    <row r="380" spans="1:3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row>
    <row r="381" spans="1:3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row>
    <row r="382" spans="1:3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row>
    <row r="383" spans="1:3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row>
    <row r="384" spans="1:3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row>
    <row r="385" spans="1:3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row>
    <row r="386" spans="1:3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row>
    <row r="387" spans="1:3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row>
    <row r="388" spans="1:3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row>
    <row r="389" spans="1:3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row>
    <row r="390" spans="1:3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row>
    <row r="391" spans="1:3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row>
    <row r="392" spans="1:3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row>
    <row r="393" spans="1:3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row>
    <row r="394" spans="1:3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row>
    <row r="395" spans="1:3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row>
    <row r="396" spans="1:3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row>
    <row r="397" spans="1:3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row>
    <row r="398" spans="1:3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row>
    <row r="399" spans="1:3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row>
    <row r="400" spans="1:3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row>
    <row r="401" spans="1:3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row>
    <row r="402" spans="1:3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row>
    <row r="403" spans="1:3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row>
    <row r="404" spans="1:3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row>
    <row r="405" spans="1:3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row>
    <row r="406" spans="1:3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row>
    <row r="407" spans="1:3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row>
    <row r="408" spans="1:3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row>
    <row r="409" spans="1:3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row>
    <row r="410" spans="1:3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row>
    <row r="411" spans="1:3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row>
    <row r="412" spans="1:3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row>
    <row r="413" spans="1:3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row>
    <row r="414" spans="1:3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row>
    <row r="415" spans="1:3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row>
    <row r="416" spans="1:3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row>
    <row r="417" spans="1:3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row>
    <row r="418" spans="1:3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row>
    <row r="419" spans="1:3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row>
    <row r="420" spans="1:3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row>
    <row r="421" spans="1:3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row>
    <row r="422" spans="1:3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row>
    <row r="423" spans="1:3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row>
    <row r="424" spans="1:3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row>
    <row r="425" spans="1:3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row>
    <row r="426" spans="1:3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row>
    <row r="427" spans="1:3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row>
    <row r="428" spans="1:32"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row>
    <row r="429" spans="1:32"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row>
    <row r="430" spans="1:32"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row>
    <row r="431" spans="1:32"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row>
    <row r="432" spans="1: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row>
    <row r="433" spans="1:32"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row>
    <row r="434" spans="1:32"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row>
    <row r="435" spans="1:32"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row>
    <row r="436" spans="1:32"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row>
    <row r="437" spans="1:32"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row>
    <row r="438" spans="1:32"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row>
    <row r="439" spans="1:32"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row>
    <row r="440" spans="1:32"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row>
    <row r="441" spans="1:32"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row>
    <row r="442" spans="1:3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row>
    <row r="443" spans="1:32"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row>
    <row r="444" spans="1:32"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row>
    <row r="445" spans="1:32"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row>
    <row r="446" spans="1:32"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row>
    <row r="447" spans="1:32"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row>
    <row r="448" spans="1:32"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row>
    <row r="449" spans="1:32"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row>
    <row r="450" spans="1:32"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row>
    <row r="451" spans="1:32"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row>
    <row r="452" spans="1:3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row>
    <row r="453" spans="1:32"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row>
    <row r="454" spans="1:32"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row>
    <row r="455" spans="1:32"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row>
    <row r="456" spans="1:32"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row>
    <row r="457" spans="1:32"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row>
    <row r="458" spans="1:32"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row>
    <row r="459" spans="1:32"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row>
    <row r="460" spans="1:32"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row>
    <row r="461" spans="1:32"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row>
    <row r="462" spans="1:3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row>
    <row r="463" spans="1:32"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row>
    <row r="464" spans="1:32"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row>
    <row r="465" spans="1:32"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row>
    <row r="466" spans="1:32"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row>
    <row r="467" spans="1:32"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row>
    <row r="468" spans="1:32"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row>
    <row r="469" spans="1:32"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row>
    <row r="470" spans="1:32"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row>
    <row r="471" spans="1:32"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row>
    <row r="472" spans="1:3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row>
    <row r="473" spans="1:32"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row>
    <row r="474" spans="1:32"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row>
    <row r="475" spans="1:32"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row>
    <row r="476" spans="1:32"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row>
    <row r="477" spans="1:32"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row>
    <row r="478" spans="1:32"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row>
    <row r="479" spans="1:32"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row>
    <row r="480" spans="1:32"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row>
    <row r="481" spans="1:32"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row>
    <row r="482" spans="1:3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row>
    <row r="483" spans="1:32"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row>
    <row r="484" spans="1:32"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row>
    <row r="485" spans="1:32"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row>
    <row r="486" spans="1:32"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row>
    <row r="487" spans="1:32"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row>
    <row r="488" spans="1:32"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row>
    <row r="489" spans="1:32"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row>
    <row r="490" spans="1:32"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row>
    <row r="491" spans="1:32"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row>
    <row r="492" spans="1:3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row>
    <row r="493" spans="1:32"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row>
    <row r="494" spans="1:32"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row>
    <row r="495" spans="1:32"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row>
    <row r="496" spans="1:32"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row>
    <row r="497" spans="1:32"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row>
    <row r="498" spans="1:32"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row>
    <row r="499" spans="1:32"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row>
    <row r="500" spans="1:32"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row>
    <row r="501" spans="1:32"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row>
    <row r="502" spans="1:3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row>
    <row r="503" spans="1:32"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row>
    <row r="504" spans="1:32"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row>
    <row r="505" spans="1:32"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row>
    <row r="506" spans="1:32"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row>
    <row r="507" spans="1:32"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row>
    <row r="508" spans="1:32"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row>
    <row r="509" spans="1:32"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row>
    <row r="510" spans="1:32"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row>
    <row r="511" spans="1:32"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row>
    <row r="512" spans="1:3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row>
    <row r="513" spans="1:32"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row>
    <row r="514" spans="1:32"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row>
    <row r="515" spans="1:32"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row>
    <row r="516" spans="1:32"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row>
    <row r="517" spans="1:32"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row>
    <row r="518" spans="1:32"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row>
    <row r="519" spans="1:32"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row>
    <row r="520" spans="1:32"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row>
    <row r="521" spans="1:32"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row>
    <row r="522" spans="1:3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row>
    <row r="523" spans="1:32"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row>
    <row r="524" spans="1:32"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row>
    <row r="525" spans="1:32"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row>
    <row r="526" spans="1:32"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row>
    <row r="527" spans="1:32"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row>
    <row r="528" spans="1:32"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row>
    <row r="529" spans="1:32"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row>
    <row r="530" spans="1:32"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row>
    <row r="531" spans="1:32"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row>
    <row r="532" spans="1: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row>
    <row r="533" spans="1:32"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row>
    <row r="534" spans="1:32"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row>
    <row r="535" spans="1:32"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row>
    <row r="536" spans="1:32"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row>
    <row r="537" spans="1:32"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row>
    <row r="538" spans="1:32"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row>
    <row r="539" spans="1:32"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row>
    <row r="540" spans="1:32"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row>
    <row r="541" spans="1:32"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row>
    <row r="542" spans="1:3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row>
    <row r="543" spans="1:32"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row>
    <row r="544" spans="1:32"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row>
    <row r="545" spans="1:32"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row>
    <row r="546" spans="1:32"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row>
    <row r="547" spans="1:32"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row>
    <row r="548" spans="1:32"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row>
    <row r="549" spans="1:32"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row>
    <row r="550" spans="1:32"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row>
    <row r="551" spans="1:32"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row>
    <row r="552" spans="1:3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row>
    <row r="553" spans="1:32"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row>
    <row r="554" spans="1:32"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row>
    <row r="555" spans="1:32"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row>
    <row r="556" spans="1:32"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row>
    <row r="557" spans="1:32"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row>
    <row r="558" spans="1:32"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row>
    <row r="559" spans="1:32"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row>
    <row r="560" spans="1:32"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row>
    <row r="561" spans="1:32"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row>
    <row r="562" spans="1:3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row>
    <row r="563" spans="1:32"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row>
    <row r="564" spans="1:32"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row>
    <row r="565" spans="1:32"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row>
    <row r="566" spans="1:32"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row>
    <row r="567" spans="1:32"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row>
    <row r="568" spans="1:32"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row>
    <row r="569" spans="1:32"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row>
    <row r="570" spans="1:32"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row>
    <row r="571" spans="1:32"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row>
    <row r="572" spans="1:3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row>
    <row r="573" spans="1:32"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row>
    <row r="574" spans="1:32"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row>
    <row r="575" spans="1:32"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row>
    <row r="576" spans="1:32"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row>
    <row r="577" spans="1:32"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row>
    <row r="578" spans="1:32"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row>
    <row r="579" spans="1:32"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row>
    <row r="580" spans="1:32"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row>
    <row r="581" spans="1:32"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row>
    <row r="582" spans="1:3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row>
    <row r="583" spans="1:32"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row>
    <row r="584" spans="1:32"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row>
    <row r="585" spans="1:32"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row>
    <row r="586" spans="1:32"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row>
    <row r="587" spans="1:32"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row>
    <row r="588" spans="1:32"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row>
    <row r="589" spans="1:32"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row>
    <row r="590" spans="1:32"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row>
    <row r="591" spans="1:32"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row>
    <row r="592" spans="1:3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row>
    <row r="593" spans="1:32"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row>
    <row r="594" spans="1:32"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row>
    <row r="595" spans="1:32"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row>
    <row r="596" spans="1:32"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row>
    <row r="597" spans="1:32"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row>
    <row r="598" spans="1:32"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row>
    <row r="599" spans="1:32"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row>
    <row r="600" spans="1:32"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row>
    <row r="601" spans="1:32"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row>
    <row r="602" spans="1:3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row>
    <row r="603" spans="1:32"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row>
    <row r="604" spans="1:32"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row>
    <row r="605" spans="1:32"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row>
    <row r="606" spans="1:32"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row>
    <row r="607" spans="1:32"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row>
    <row r="608" spans="1:32"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row>
    <row r="609" spans="1:32"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row>
    <row r="610" spans="1:32"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row>
    <row r="611" spans="1:32"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row>
    <row r="612" spans="1:3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row>
    <row r="613" spans="1:32"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row>
    <row r="614" spans="1:32"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row>
    <row r="615" spans="1:32"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row>
    <row r="616" spans="1:32"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row>
    <row r="617" spans="1:32"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row>
    <row r="618" spans="1:32"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row>
    <row r="619" spans="1:32"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row>
    <row r="620" spans="1:32"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row>
    <row r="621" spans="1:32"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row>
    <row r="622" spans="1:3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row>
    <row r="623" spans="1:32"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row>
    <row r="624" spans="1:32"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row>
    <row r="625" spans="1:32"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row>
    <row r="626" spans="1:32"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row>
    <row r="627" spans="1:32"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row>
    <row r="628" spans="1:32"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row>
    <row r="629" spans="1:32"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row>
    <row r="630" spans="1:32"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row>
    <row r="631" spans="1:32"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row>
    <row r="632" spans="1: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row>
    <row r="633" spans="1:32"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row>
    <row r="634" spans="1:32"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row>
    <row r="635" spans="1:32"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row>
    <row r="636" spans="1:32"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row>
    <row r="637" spans="1:32"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row>
    <row r="638" spans="1:32"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row>
    <row r="639" spans="1:32"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row>
    <row r="640" spans="1:32"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row>
    <row r="641" spans="1:32"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row>
    <row r="642" spans="1:3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row>
    <row r="643" spans="1:32"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row>
    <row r="644" spans="1:32"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row>
    <row r="645" spans="1:32"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row>
    <row r="646" spans="1:32"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row>
    <row r="647" spans="1:32"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row>
    <row r="648" spans="1:32"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row>
    <row r="649" spans="1:32"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row>
    <row r="650" spans="1:32"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row>
    <row r="651" spans="1:32"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row>
    <row r="652" spans="1:3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row>
    <row r="653" spans="1:32"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row>
    <row r="654" spans="1:32"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row>
    <row r="655" spans="1:32"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row>
    <row r="656" spans="1:32"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row>
    <row r="657" spans="1:32"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row>
    <row r="658" spans="1:32"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row>
    <row r="659" spans="1:32"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row>
    <row r="660" spans="1:32"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row>
    <row r="661" spans="1:32"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row>
    <row r="662" spans="1:3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row>
    <row r="663" spans="1:32"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row>
    <row r="664" spans="1:32"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row>
    <row r="665" spans="1:32"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row>
    <row r="666" spans="1:32"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row>
    <row r="667" spans="1:32"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row>
    <row r="668" spans="1:32"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row>
    <row r="669" spans="1:32"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row>
    <row r="670" spans="1:32"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row>
    <row r="671" spans="1:32"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row>
    <row r="672" spans="1:3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row>
    <row r="673" spans="1:32"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row>
    <row r="674" spans="1:32"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row>
    <row r="675" spans="1:32"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row>
    <row r="676" spans="1:32"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row>
    <row r="677" spans="1:32"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row>
    <row r="678" spans="1:32"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row>
    <row r="679" spans="1:32"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row>
    <row r="680" spans="1:32"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row>
    <row r="681" spans="1:32"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row>
    <row r="682" spans="1:3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row>
    <row r="683" spans="1:32"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row>
    <row r="684" spans="1:32"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row>
    <row r="685" spans="1:32"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row>
    <row r="686" spans="1:32"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row>
    <row r="687" spans="1:32"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row>
    <row r="688" spans="1:32"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row>
    <row r="689" spans="1:32"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row>
    <row r="690" spans="1:32"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row>
    <row r="691" spans="1:32"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row>
    <row r="692" spans="1:3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row>
    <row r="693" spans="1:32"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row>
    <row r="694" spans="1:32"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row>
    <row r="695" spans="1:32"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row>
    <row r="696" spans="1:32"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row>
    <row r="697" spans="1:32"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row>
    <row r="698" spans="1:32"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row>
    <row r="699" spans="1:32"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row>
    <row r="700" spans="1:32"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row>
    <row r="701" spans="1:32"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row>
    <row r="702" spans="1:3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row>
    <row r="703" spans="1:32"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row>
    <row r="704" spans="1:32"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row>
    <row r="705" spans="1:32"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row>
    <row r="706" spans="1:32"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row>
    <row r="707" spans="1:32"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row>
    <row r="708" spans="1:32"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row>
    <row r="709" spans="1:32"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row>
    <row r="710" spans="1:32"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row>
    <row r="711" spans="1:32"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row>
    <row r="712" spans="1:3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row>
    <row r="713" spans="1:32"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row>
    <row r="714" spans="1:32"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row>
    <row r="715" spans="1:32"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row>
    <row r="716" spans="1:32"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row>
    <row r="717" spans="1:32"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row>
    <row r="718" spans="1:32"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row>
    <row r="719" spans="1:32"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row>
    <row r="720" spans="1:32"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row>
    <row r="721" spans="1:32"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row>
    <row r="722" spans="1:3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row>
    <row r="723" spans="1:32"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row>
    <row r="724" spans="1:32"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row>
    <row r="725" spans="1:32"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row>
    <row r="726" spans="1:32"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row>
    <row r="727" spans="1:32"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row>
    <row r="728" spans="1:32"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row>
    <row r="729" spans="1:32"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row>
    <row r="730" spans="1:32"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row>
    <row r="731" spans="1:32"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row>
    <row r="732" spans="1: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row>
    <row r="733" spans="1:32"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row>
    <row r="734" spans="1:32"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row>
    <row r="735" spans="1:32"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row>
    <row r="736" spans="1:32"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row>
    <row r="737" spans="1:32"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row>
    <row r="738" spans="1:32"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row>
    <row r="739" spans="1:32"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row>
    <row r="740" spans="1:32"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row>
    <row r="741" spans="1:32"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row>
    <row r="742" spans="1:3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row>
    <row r="743" spans="1:32"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row>
    <row r="744" spans="1:32"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row>
    <row r="745" spans="1:32"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row>
    <row r="746" spans="1:32"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row>
    <row r="747" spans="1:32"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row>
    <row r="748" spans="1:32"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row>
    <row r="749" spans="1:32"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row>
    <row r="750" spans="1:32"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row>
    <row r="751" spans="1:32"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row>
    <row r="752" spans="1:3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row>
    <row r="753" spans="1:32"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row>
    <row r="754" spans="1:32"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row>
    <row r="755" spans="1:32"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row>
    <row r="756" spans="1:32"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row>
    <row r="757" spans="1:32"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row>
    <row r="758" spans="1:32"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row>
    <row r="759" spans="1:32"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row>
    <row r="760" spans="1:32"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row>
    <row r="761" spans="1:32"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row>
    <row r="762" spans="1:3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row>
    <row r="763" spans="1:32"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row>
    <row r="764" spans="1:32"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row>
    <row r="765" spans="1:32"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row>
    <row r="766" spans="1:32"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row>
    <row r="767" spans="1:32"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row>
    <row r="768" spans="1:32"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row>
    <row r="769" spans="1:32"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row>
    <row r="770" spans="1:32"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row>
    <row r="771" spans="1:32"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row>
    <row r="772" spans="1:3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row>
    <row r="773" spans="1:32"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row>
    <row r="774" spans="1:32"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row>
    <row r="775" spans="1:32"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row>
    <row r="776" spans="1:32"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row>
    <row r="777" spans="1:32"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row>
    <row r="778" spans="1:32"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row>
    <row r="779" spans="1:32"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row>
    <row r="780" spans="1:32"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row>
    <row r="781" spans="1:32"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row>
    <row r="782" spans="1:3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row>
    <row r="783" spans="1:32"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row>
    <row r="784" spans="1:32"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row>
    <row r="785" spans="1:32"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row>
    <row r="786" spans="1:32"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row>
    <row r="787" spans="1:32"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row>
    <row r="788" spans="1:32"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row>
    <row r="789" spans="1:32"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row>
    <row r="790" spans="1:32"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row>
    <row r="791" spans="1:32"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row>
    <row r="792" spans="1:3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row>
    <row r="793" spans="1:32"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row>
    <row r="794" spans="1:32"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row>
    <row r="795" spans="1:32"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row>
    <row r="796" spans="1:32"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row>
    <row r="797" spans="1:32"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row>
    <row r="798" spans="1:32"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row>
    <row r="799" spans="1:32"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row>
    <row r="800" spans="1:32"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row>
    <row r="801" spans="1:32"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row>
    <row r="802" spans="1:3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row>
    <row r="803" spans="1:32"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row>
    <row r="804" spans="1:32"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row>
    <row r="805" spans="1:32"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row>
    <row r="806" spans="1:32"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row>
    <row r="807" spans="1:32"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row>
    <row r="808" spans="1:32"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row>
    <row r="809" spans="1:32"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row>
    <row r="810" spans="1:32"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row>
    <row r="811" spans="1:32"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row>
    <row r="812" spans="1:3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row>
    <row r="813" spans="1:32"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row>
    <row r="814" spans="1:32"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row>
    <row r="815" spans="1:32"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row>
    <row r="816" spans="1:32"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row>
    <row r="817" spans="1:32"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row>
    <row r="818" spans="1:32"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row>
    <row r="819" spans="1:32"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row>
    <row r="820" spans="1:32"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row>
    <row r="821" spans="1:32"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row>
    <row r="822" spans="1:3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row>
    <row r="823" spans="1:32"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row>
    <row r="824" spans="1:32"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row>
    <row r="825" spans="1:32"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row>
    <row r="826" spans="1:32"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row>
    <row r="827" spans="1:32"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row>
    <row r="828" spans="1:32"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row>
    <row r="829" spans="1:32"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row>
    <row r="830" spans="1:32"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row>
    <row r="831" spans="1:32"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row>
    <row r="832" spans="1: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row>
    <row r="833" spans="1:32"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row>
    <row r="834" spans="1:32"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row>
    <row r="835" spans="1:32"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row>
    <row r="836" spans="1:32"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row>
    <row r="837" spans="1:32"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row>
    <row r="838" spans="1:32"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row>
    <row r="839" spans="1:32"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row>
    <row r="840" spans="1:32"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row>
    <row r="841" spans="1:32"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row>
    <row r="842" spans="1:3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row>
    <row r="843" spans="1:32"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row>
    <row r="844" spans="1:32"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row>
    <row r="845" spans="1:32"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row>
    <row r="846" spans="1:32"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row>
    <row r="847" spans="1:32"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row>
    <row r="848" spans="1:32"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row>
    <row r="849" spans="1:32"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row>
    <row r="850" spans="1:32"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row>
    <row r="851" spans="1:32"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row>
    <row r="852" spans="1:3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row>
    <row r="853" spans="1:32"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row>
    <row r="854" spans="1:32"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row>
    <row r="855" spans="1:32"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row>
    <row r="856" spans="1:32"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row>
    <row r="857" spans="1:32"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row>
    <row r="858" spans="1:32"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row>
    <row r="859" spans="1:32"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row>
    <row r="860" spans="1:32"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row>
    <row r="861" spans="1:32"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row>
    <row r="862" spans="1:3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row>
    <row r="863" spans="1:32"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row>
    <row r="864" spans="1:32"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row>
    <row r="865" spans="1:32"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row>
    <row r="866" spans="1:32"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row>
    <row r="867" spans="1:32"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row>
    <row r="868" spans="1:32"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row>
    <row r="869" spans="1:32"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row>
    <row r="870" spans="1:32"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row>
    <row r="871" spans="1:32"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row>
    <row r="872" spans="1:3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row>
    <row r="873" spans="1:32"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row>
    <row r="874" spans="1:32"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row>
    <row r="875" spans="1:32"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row>
    <row r="876" spans="1:32"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row>
    <row r="877" spans="1:32"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row>
    <row r="878" spans="1:32"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row>
    <row r="879" spans="1:32"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row>
    <row r="880" spans="1:32"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row>
    <row r="881" spans="1:32"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row>
    <row r="882" spans="1:3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row>
    <row r="883" spans="1:32"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row>
    <row r="884" spans="1:32"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row>
    <row r="885" spans="1:32"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row>
    <row r="886" spans="1:32"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row>
    <row r="887" spans="1:32"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row>
    <row r="888" spans="1:32"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row>
    <row r="889" spans="1:32"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row>
    <row r="890" spans="1:32"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row>
    <row r="891" spans="1:32"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row>
    <row r="892" spans="1:3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row>
    <row r="893" spans="1:32"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row>
    <row r="894" spans="1:32"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row>
    <row r="895" spans="1:32"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row>
    <row r="896" spans="1:32"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row>
    <row r="897" spans="1:32"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row>
    <row r="898" spans="1:32"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row>
    <row r="899" spans="1:32"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row>
    <row r="900" spans="1:32"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row>
    <row r="901" spans="1:32"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row>
    <row r="902" spans="1:3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row>
    <row r="903" spans="1:32"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row>
    <row r="904" spans="1:32"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row>
    <row r="905" spans="1:32"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row>
    <row r="906" spans="1:32"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row>
    <row r="907" spans="1:32"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row>
    <row r="908" spans="1:32"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row>
    <row r="909" spans="1:32"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row>
    <row r="910" spans="1:32"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row>
    <row r="911" spans="1:32"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row>
    <row r="912" spans="1:3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row>
    <row r="913" spans="1:32"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row>
    <row r="914" spans="1:32"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row>
    <row r="915" spans="1:32"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row>
    <row r="916" spans="1:32"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row>
    <row r="917" spans="1:32"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row>
    <row r="918" spans="1:32"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row>
    <row r="919" spans="1:32"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row>
    <row r="920" spans="1:32"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row>
    <row r="921" spans="1:32"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row>
    <row r="922" spans="1:3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row>
    <row r="923" spans="1:32"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row>
    <row r="924" spans="1:32"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row>
    <row r="925" spans="1:32"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row>
    <row r="926" spans="1:32"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row>
    <row r="927" spans="1:32"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row>
    <row r="928" spans="1:32"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row>
    <row r="929" spans="1:32"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row>
    <row r="930" spans="1:32"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row>
    <row r="931" spans="1:32"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row>
    <row r="932" spans="1: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row>
    <row r="933" spans="1:32"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row>
    <row r="934" spans="1:32"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row>
    <row r="935" spans="1:32"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row>
    <row r="936" spans="1:32"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row>
    <row r="937" spans="1:32"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row>
    <row r="938" spans="1:32"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row>
    <row r="939" spans="1:32"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row>
    <row r="940" spans="1:32"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row>
    <row r="941" spans="1:32"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row>
    <row r="942" spans="1:3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row>
    <row r="943" spans="1:32"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row>
    <row r="944" spans="1:32"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row>
    <row r="945" spans="1:32"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row>
    <row r="946" spans="1:32"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row>
    <row r="947" spans="1:32"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row>
    <row r="948" spans="1:32"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row>
    <row r="949" spans="1:32"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row>
    <row r="950" spans="1:32"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row>
    <row r="951" spans="1:32"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row>
    <row r="952" spans="1:3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row>
    <row r="953" spans="1:32"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row>
    <row r="954" spans="1:32"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row>
    <row r="955" spans="1:32"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row>
    <row r="956" spans="1:32"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row>
    <row r="957" spans="1:32"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row>
    <row r="958" spans="1:32"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row>
    <row r="959" spans="1:32"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row>
    <row r="960" spans="1:32"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row>
    <row r="961" spans="1:32"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row>
    <row r="962" spans="1:3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row>
    <row r="963" spans="1:32"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row>
    <row r="964" spans="1:32"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row>
    <row r="965" spans="1:32"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row>
    <row r="966" spans="1:32"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row>
    <row r="967" spans="1:32"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row>
    <row r="968" spans="1:32"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row>
    <row r="969" spans="1:32"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row>
    <row r="970" spans="1:32"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row>
    <row r="971" spans="1:32"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row>
    <row r="972" spans="1:3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row>
    <row r="973" spans="1:32"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row>
    <row r="974" spans="1:32"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row>
    <row r="975" spans="1:32"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row>
    <row r="976" spans="1:32"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row>
    <row r="977" spans="1:32"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row>
    <row r="978" spans="1:32"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row>
    <row r="979" spans="1:32"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row>
    <row r="980" spans="1:32"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row>
    <row r="981" spans="1:32"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row>
    <row r="982" spans="1:3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row>
    <row r="983" spans="1:32"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row>
    <row r="984" spans="1:32"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row>
    <row r="985" spans="1:32"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row>
    <row r="986" spans="1:32"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row>
    <row r="987" spans="1:32"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row>
    <row r="988" spans="1:32"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row>
    <row r="989" spans="1:32"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row>
    <row r="990" spans="1:32"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row>
    <row r="991" spans="1:32"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row>
    <row r="992" spans="1:3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row>
    <row r="993" spans="1:32"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row>
    <row r="994" spans="1:32"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row>
    <row r="995" spans="1:32"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row>
    <row r="996" spans="1:32"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row>
    <row r="997" spans="1:32"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row>
    <row r="998" spans="1:32"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row>
    <row r="999" spans="1:32"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row>
    <row r="1000" spans="1:32"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row>
  </sheetData>
  <autoFilter ref="C11:F11" xr:uid="{00000000-0009-0000-0000-00000E000000}"/>
  <mergeCells count="3">
    <mergeCell ref="C3:R3"/>
    <mergeCell ref="C9:R9"/>
    <mergeCell ref="C36:R36"/>
  </mergeCells>
  <dataValidations count="1">
    <dataValidation type="list" allowBlank="1" showErrorMessage="1" sqref="D12:D31" xr:uid="{00000000-0002-0000-0E00-000000000000}">
      <formula1>$D$40:$D$60</formula1>
    </dataValidation>
  </dataValidation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K1000"/>
  <sheetViews>
    <sheetView showGridLines="0" workbookViewId="0">
      <selection activeCell="C3" sqref="C3:AA3"/>
    </sheetView>
  </sheetViews>
  <sheetFormatPr defaultColWidth="14.42578125" defaultRowHeight="15" customHeight="1"/>
  <cols>
    <col min="1" max="2" width="1.42578125" customWidth="1"/>
    <col min="3" max="5" width="20.7109375" customWidth="1"/>
    <col min="6" max="28" width="11.7109375" customWidth="1"/>
    <col min="29" max="37" width="11" customWidth="1"/>
  </cols>
  <sheetData>
    <row r="1" spans="1:37" ht="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7.5" customHeight="1">
      <c r="A2" s="1"/>
      <c r="B2" s="7"/>
      <c r="C2" s="7"/>
      <c r="D2" s="7"/>
      <c r="E2" s="7"/>
      <c r="F2" s="7"/>
      <c r="G2" s="7"/>
      <c r="H2" s="7"/>
      <c r="I2" s="7"/>
      <c r="J2" s="7"/>
      <c r="K2" s="7"/>
      <c r="L2" s="7"/>
      <c r="M2" s="7"/>
      <c r="N2" s="7"/>
      <c r="O2" s="7"/>
      <c r="P2" s="7"/>
      <c r="Q2" s="7"/>
      <c r="R2" s="7"/>
      <c r="S2" s="7"/>
      <c r="T2" s="7"/>
      <c r="U2" s="7"/>
      <c r="V2" s="7"/>
      <c r="W2" s="7"/>
      <c r="X2" s="7"/>
      <c r="Y2" s="7"/>
      <c r="Z2" s="7"/>
      <c r="AA2" s="7"/>
      <c r="AB2" s="7"/>
      <c r="AC2" s="1"/>
      <c r="AD2" s="1"/>
      <c r="AE2" s="1"/>
      <c r="AF2" s="1"/>
      <c r="AG2" s="1"/>
      <c r="AH2" s="1"/>
      <c r="AI2" s="1"/>
      <c r="AJ2" s="1"/>
      <c r="AK2" s="1"/>
    </row>
    <row r="3" spans="1:37" ht="16.5" customHeight="1">
      <c r="A3" s="1"/>
      <c r="B3" s="7"/>
      <c r="C3" s="483" t="s">
        <v>217</v>
      </c>
      <c r="D3" s="484"/>
      <c r="E3" s="484"/>
      <c r="F3" s="484"/>
      <c r="G3" s="484"/>
      <c r="H3" s="484"/>
      <c r="I3" s="484"/>
      <c r="J3" s="484"/>
      <c r="K3" s="484"/>
      <c r="L3" s="484"/>
      <c r="M3" s="484"/>
      <c r="N3" s="484"/>
      <c r="O3" s="484"/>
      <c r="P3" s="484"/>
      <c r="Q3" s="484"/>
      <c r="R3" s="484"/>
      <c r="S3" s="484"/>
      <c r="T3" s="484"/>
      <c r="U3" s="484"/>
      <c r="V3" s="484"/>
      <c r="W3" s="484"/>
      <c r="X3" s="484"/>
      <c r="Y3" s="484"/>
      <c r="Z3" s="484"/>
      <c r="AA3" s="485"/>
      <c r="AB3" s="7"/>
      <c r="AC3" s="1"/>
      <c r="AD3" s="1"/>
      <c r="AE3" s="1"/>
      <c r="AF3" s="1"/>
      <c r="AG3" s="1"/>
      <c r="AH3" s="1"/>
      <c r="AI3" s="1"/>
      <c r="AJ3" s="1"/>
      <c r="AK3" s="1"/>
    </row>
    <row r="4" spans="1:37" ht="7.5" customHeight="1">
      <c r="A4" s="1"/>
      <c r="B4" s="7"/>
      <c r="C4" s="7"/>
      <c r="D4" s="7"/>
      <c r="E4" s="7"/>
      <c r="F4" s="7"/>
      <c r="G4" s="7"/>
      <c r="H4" s="7"/>
      <c r="I4" s="7"/>
      <c r="J4" s="7"/>
      <c r="K4" s="7"/>
      <c r="L4" s="7"/>
      <c r="M4" s="7"/>
      <c r="N4" s="7"/>
      <c r="O4" s="7"/>
      <c r="P4" s="7"/>
      <c r="Q4" s="7"/>
      <c r="R4" s="7"/>
      <c r="S4" s="7"/>
      <c r="T4" s="7"/>
      <c r="U4" s="7"/>
      <c r="V4" s="7"/>
      <c r="W4" s="7"/>
      <c r="X4" s="7"/>
      <c r="Y4" s="7"/>
      <c r="Z4" s="7"/>
      <c r="AA4" s="7"/>
      <c r="AB4" s="7"/>
      <c r="AC4" s="1"/>
      <c r="AD4" s="1"/>
      <c r="AE4" s="1"/>
      <c r="AF4" s="1"/>
      <c r="AG4" s="1"/>
      <c r="AH4" s="1"/>
      <c r="AI4" s="1"/>
      <c r="AJ4" s="1"/>
      <c r="AK4" s="1"/>
    </row>
    <row r="5" spans="1:37" ht="15.75" customHeight="1">
      <c r="A5" s="1"/>
      <c r="B5" s="7"/>
      <c r="C5" s="211" t="s">
        <v>21</v>
      </c>
      <c r="D5" s="125" t="str">
        <f>IF('START - AWARD DETAILS'!D13="","",'START - AWARD DETAILS'!D13)</f>
        <v/>
      </c>
      <c r="E5" s="131"/>
      <c r="F5" s="131"/>
      <c r="G5" s="131"/>
      <c r="H5" s="131"/>
      <c r="I5" s="131"/>
      <c r="J5" s="131"/>
      <c r="K5" s="131"/>
      <c r="L5" s="131"/>
      <c r="M5" s="131"/>
      <c r="N5" s="131"/>
      <c r="O5" s="131"/>
      <c r="P5" s="131"/>
      <c r="Q5" s="131"/>
      <c r="R5" s="131"/>
      <c r="S5" s="131"/>
      <c r="T5" s="131"/>
      <c r="U5" s="131"/>
      <c r="V5" s="131"/>
      <c r="W5" s="131"/>
      <c r="X5" s="131"/>
      <c r="Y5" s="131"/>
      <c r="Z5" s="131"/>
      <c r="AA5" s="132"/>
      <c r="AB5" s="7"/>
      <c r="AC5" s="1"/>
      <c r="AD5" s="1"/>
      <c r="AE5" s="1"/>
      <c r="AF5" s="1"/>
      <c r="AG5" s="1"/>
      <c r="AH5" s="1"/>
      <c r="AI5" s="1"/>
      <c r="AJ5" s="1"/>
      <c r="AK5" s="1"/>
    </row>
    <row r="6" spans="1:37" ht="7.5" customHeight="1">
      <c r="A6" s="1"/>
      <c r="B6" s="7"/>
      <c r="C6" s="7"/>
      <c r="D6" s="7"/>
      <c r="E6" s="7"/>
      <c r="F6" s="7"/>
      <c r="G6" s="7"/>
      <c r="H6" s="7"/>
      <c r="I6" s="7"/>
      <c r="J6" s="7"/>
      <c r="K6" s="7"/>
      <c r="L6" s="7"/>
      <c r="M6" s="7"/>
      <c r="N6" s="7"/>
      <c r="O6" s="7"/>
      <c r="P6" s="7"/>
      <c r="Q6" s="7"/>
      <c r="R6" s="7"/>
      <c r="S6" s="7"/>
      <c r="T6" s="7"/>
      <c r="U6" s="7"/>
      <c r="V6" s="7"/>
      <c r="W6" s="7"/>
      <c r="X6" s="7"/>
      <c r="Y6" s="7"/>
      <c r="Z6" s="7"/>
      <c r="AA6" s="7"/>
      <c r="AB6" s="7"/>
      <c r="AC6" s="1"/>
      <c r="AD6" s="1"/>
      <c r="AE6" s="1"/>
      <c r="AF6" s="1"/>
      <c r="AG6" s="1"/>
      <c r="AH6" s="1"/>
      <c r="AI6" s="1"/>
      <c r="AJ6" s="1"/>
      <c r="AK6" s="1"/>
    </row>
    <row r="7" spans="1:37" ht="15.75" customHeight="1">
      <c r="A7" s="1"/>
      <c r="B7" s="7"/>
      <c r="C7" s="211" t="s">
        <v>22</v>
      </c>
      <c r="D7" s="125" t="str">
        <f>IF('START - AWARD DETAILS'!D14="","",'START - AWARD DETAILS'!D14)</f>
        <v/>
      </c>
      <c r="E7" s="131"/>
      <c r="F7" s="131"/>
      <c r="G7" s="131"/>
      <c r="H7" s="131"/>
      <c r="I7" s="131"/>
      <c r="J7" s="131"/>
      <c r="K7" s="131"/>
      <c r="L7" s="131"/>
      <c r="M7" s="131"/>
      <c r="N7" s="131"/>
      <c r="O7" s="131"/>
      <c r="P7" s="131"/>
      <c r="Q7" s="131"/>
      <c r="R7" s="131"/>
      <c r="S7" s="131"/>
      <c r="T7" s="131"/>
      <c r="U7" s="131"/>
      <c r="V7" s="131"/>
      <c r="W7" s="131"/>
      <c r="X7" s="131"/>
      <c r="Y7" s="131"/>
      <c r="Z7" s="131"/>
      <c r="AA7" s="132"/>
      <c r="AB7" s="7"/>
      <c r="AC7" s="1"/>
      <c r="AD7" s="1"/>
      <c r="AE7" s="1"/>
      <c r="AF7" s="1"/>
      <c r="AG7" s="1"/>
      <c r="AH7" s="1"/>
      <c r="AI7" s="1"/>
      <c r="AJ7" s="1"/>
      <c r="AK7" s="1"/>
    </row>
    <row r="8" spans="1:37" ht="7.5" customHeight="1">
      <c r="A8" s="1"/>
      <c r="B8" s="7"/>
      <c r="C8" s="7"/>
      <c r="D8" s="7"/>
      <c r="E8" s="7"/>
      <c r="F8" s="7"/>
      <c r="G8" s="7"/>
      <c r="H8" s="7"/>
      <c r="I8" s="7"/>
      <c r="J8" s="7"/>
      <c r="K8" s="7"/>
      <c r="L8" s="7"/>
      <c r="M8" s="7"/>
      <c r="N8" s="7"/>
      <c r="O8" s="7"/>
      <c r="P8" s="7"/>
      <c r="Q8" s="7"/>
      <c r="R8" s="7"/>
      <c r="S8" s="7"/>
      <c r="T8" s="7"/>
      <c r="U8" s="7"/>
      <c r="V8" s="7"/>
      <c r="W8" s="7"/>
      <c r="X8" s="7"/>
      <c r="Y8" s="7"/>
      <c r="Z8" s="7"/>
      <c r="AA8" s="7"/>
      <c r="AB8" s="7"/>
      <c r="AC8" s="1"/>
      <c r="AD8" s="1"/>
      <c r="AE8" s="1"/>
      <c r="AF8" s="1"/>
      <c r="AG8" s="1"/>
      <c r="AH8" s="1"/>
      <c r="AI8" s="1"/>
      <c r="AJ8" s="1"/>
      <c r="AK8" s="1"/>
    </row>
    <row r="9" spans="1:37" ht="157.5" customHeight="1">
      <c r="A9" s="1"/>
      <c r="B9" s="7"/>
      <c r="C9" s="473" t="s">
        <v>219</v>
      </c>
      <c r="D9" s="458"/>
      <c r="E9" s="458"/>
      <c r="F9" s="458"/>
      <c r="G9" s="458"/>
      <c r="H9" s="458"/>
      <c r="I9" s="458"/>
      <c r="J9" s="458"/>
      <c r="K9" s="458"/>
      <c r="L9" s="458"/>
      <c r="M9" s="458"/>
      <c r="N9" s="458"/>
      <c r="O9" s="458"/>
      <c r="P9" s="458"/>
      <c r="Q9" s="458"/>
      <c r="R9" s="458"/>
      <c r="S9" s="458"/>
      <c r="T9" s="458"/>
      <c r="U9" s="458"/>
      <c r="V9" s="458"/>
      <c r="W9" s="458"/>
      <c r="X9" s="458"/>
      <c r="Y9" s="458"/>
      <c r="Z9" s="458"/>
      <c r="AA9" s="460"/>
      <c r="AB9" s="7"/>
      <c r="AC9" s="1"/>
      <c r="AD9" s="1"/>
      <c r="AE9" s="1"/>
      <c r="AF9" s="1"/>
      <c r="AG9" s="1"/>
      <c r="AH9" s="1"/>
      <c r="AI9" s="1"/>
      <c r="AJ9" s="1"/>
      <c r="AK9" s="1"/>
    </row>
    <row r="10" spans="1:37" ht="7.5" customHeight="1">
      <c r="A10" s="1"/>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1"/>
      <c r="AD10" s="1"/>
      <c r="AE10" s="1"/>
      <c r="AF10" s="1"/>
      <c r="AG10" s="1"/>
      <c r="AH10" s="1"/>
      <c r="AI10" s="1"/>
      <c r="AJ10" s="1"/>
      <c r="AK10" s="1"/>
    </row>
    <row r="11" spans="1:37" ht="7.5" customHeight="1">
      <c r="A11" s="1"/>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1"/>
      <c r="AD11" s="1"/>
      <c r="AE11" s="1"/>
      <c r="AF11" s="1"/>
      <c r="AG11" s="1"/>
      <c r="AH11" s="1"/>
      <c r="AI11" s="1"/>
      <c r="AJ11" s="1"/>
      <c r="AK11" s="1"/>
    </row>
    <row r="12" spans="1:37" ht="38.25" customHeight="1">
      <c r="A12" s="1"/>
      <c r="B12" s="7"/>
      <c r="C12" s="120" t="s">
        <v>69</v>
      </c>
      <c r="D12" s="157" t="s">
        <v>220</v>
      </c>
      <c r="E12" s="71" t="s">
        <v>221</v>
      </c>
      <c r="F12" s="71" t="s">
        <v>118</v>
      </c>
      <c r="G12" s="264" t="s">
        <v>222</v>
      </c>
      <c r="H12" s="157" t="s">
        <v>223</v>
      </c>
      <c r="I12" s="157" t="s">
        <v>224</v>
      </c>
      <c r="J12" s="162" t="s">
        <v>158</v>
      </c>
      <c r="K12" s="264" t="s">
        <v>225</v>
      </c>
      <c r="L12" s="157" t="s">
        <v>226</v>
      </c>
      <c r="M12" s="157" t="s">
        <v>227</v>
      </c>
      <c r="N12" s="162" t="s">
        <v>202</v>
      </c>
      <c r="O12" s="264" t="s">
        <v>27</v>
      </c>
      <c r="P12" s="157" t="s">
        <v>228</v>
      </c>
      <c r="Q12" s="157" t="s">
        <v>229</v>
      </c>
      <c r="R12" s="162" t="s">
        <v>203</v>
      </c>
      <c r="S12" s="264" t="s">
        <v>28</v>
      </c>
      <c r="T12" s="157" t="s">
        <v>230</v>
      </c>
      <c r="U12" s="157" t="s">
        <v>231</v>
      </c>
      <c r="V12" s="162" t="s">
        <v>204</v>
      </c>
      <c r="W12" s="264" t="s">
        <v>232</v>
      </c>
      <c r="X12" s="157" t="s">
        <v>233</v>
      </c>
      <c r="Y12" s="157" t="s">
        <v>234</v>
      </c>
      <c r="Z12" s="166" t="s">
        <v>205</v>
      </c>
      <c r="AA12" s="240" t="s">
        <v>30</v>
      </c>
      <c r="AB12" s="241" t="s">
        <v>191</v>
      </c>
      <c r="AC12" s="1"/>
      <c r="AD12" s="1"/>
      <c r="AE12" s="1"/>
      <c r="AF12" s="1"/>
      <c r="AG12" s="1"/>
      <c r="AH12" s="1"/>
      <c r="AI12" s="1"/>
      <c r="AJ12" s="1"/>
      <c r="AK12" s="1"/>
    </row>
    <row r="13" spans="1:37">
      <c r="A13" s="1"/>
      <c r="B13" s="7"/>
      <c r="C13" s="265" t="s">
        <v>105</v>
      </c>
      <c r="D13" s="266" t="str">
        <f>IFERROR(VLOOKUP($C13,'START - AWARD DETAILS'!$C$21:$D$40,2,0),"")</f>
        <v/>
      </c>
      <c r="E13" s="267" t="s">
        <v>105</v>
      </c>
      <c r="F13" s="268">
        <f t="shared" ref="F13:F26" si="0">IF(D13="HEI (UK)",0.8,1)</f>
        <v>1</v>
      </c>
      <c r="G13" s="269"/>
      <c r="H13" s="270">
        <f>SUMIF('2. Annual Costs of Staff Posts'!$D$13:$D$62,'9. INDIRECT COSTS'!$C13,'2. Annual Costs of Staff Posts'!$K$13:$K$62)</f>
        <v>0</v>
      </c>
      <c r="I13" s="271" t="str">
        <f t="shared" ref="I13:I26" si="1">IFERROR(G13/H13,"£0")</f>
        <v>£0</v>
      </c>
      <c r="J13" s="271">
        <f t="shared" ref="J13:J26" si="2">G13*F13</f>
        <v>0</v>
      </c>
      <c r="K13" s="269"/>
      <c r="L13" s="270">
        <f>SUMIF('2. Annual Costs of Staff Posts'!$D$13:$D$62,'9. INDIRECT COSTS'!$C13,'2. Annual Costs of Staff Posts'!$P$13:$P$62)</f>
        <v>0</v>
      </c>
      <c r="M13" s="271" t="str">
        <f t="shared" ref="M13:M26" si="3">IFERROR(K13/L13,"£0")</f>
        <v>£0</v>
      </c>
      <c r="N13" s="271">
        <f t="shared" ref="N13:N26" si="4">K13*F13</f>
        <v>0</v>
      </c>
      <c r="O13" s="269"/>
      <c r="P13" s="270">
        <f>SUMIF('2. Annual Costs of Staff Posts'!$D$13:$D$62,'9. INDIRECT COSTS'!$C13,'2. Annual Costs of Staff Posts'!$U$13:$U$62)</f>
        <v>0</v>
      </c>
      <c r="Q13" s="271" t="str">
        <f t="shared" ref="Q13:Q26" si="5">IFERROR(O13/P13,"£0")</f>
        <v>£0</v>
      </c>
      <c r="R13" s="271">
        <f t="shared" ref="R13:R26" si="6">O13*F13</f>
        <v>0</v>
      </c>
      <c r="S13" s="269"/>
      <c r="T13" s="270">
        <f>SUMIF('2. Annual Costs of Staff Posts'!$D$13:$D$62,'9. INDIRECT COSTS'!$C13,'2. Annual Costs of Staff Posts'!$Z$13:$Z$62)</f>
        <v>0</v>
      </c>
      <c r="U13" s="271" t="str">
        <f t="shared" ref="U13:U26" si="7">IFERROR(S13/T13,"£0")</f>
        <v>£0</v>
      </c>
      <c r="V13" s="271">
        <f t="shared" ref="V13:V26" si="8">S13*F13</f>
        <v>0</v>
      </c>
      <c r="W13" s="269"/>
      <c r="X13" s="270">
        <f>SUMIF('2. Annual Costs of Staff Posts'!$D$13:$D$62,'9. INDIRECT COSTS'!$C13,'2. Annual Costs of Staff Posts'!$AE$13:$AE$62)</f>
        <v>0</v>
      </c>
      <c r="Y13" s="271" t="str">
        <f t="shared" ref="Y13:Y26" si="9">IFERROR(W13/X13,"£0")</f>
        <v>£0</v>
      </c>
      <c r="Z13" s="272">
        <f t="shared" ref="Z13:Z26" si="10">W13*F13</f>
        <v>0</v>
      </c>
      <c r="AA13" s="273">
        <f>W13+S13+O13+K13+G13</f>
        <v>0</v>
      </c>
      <c r="AB13" s="274">
        <f t="shared" ref="AB13:AB26" si="11">Z13+V13+R13+N13+J13</f>
        <v>0</v>
      </c>
      <c r="AC13" s="1"/>
      <c r="AD13" s="1"/>
      <c r="AE13" s="1"/>
      <c r="AF13" s="1"/>
      <c r="AG13" s="1"/>
      <c r="AH13" s="1"/>
      <c r="AI13" s="1"/>
      <c r="AJ13" s="1"/>
      <c r="AK13" s="1"/>
    </row>
    <row r="14" spans="1:37">
      <c r="A14" s="1"/>
      <c r="B14" s="7"/>
      <c r="C14" s="265" t="s">
        <v>105</v>
      </c>
      <c r="D14" s="275" t="str">
        <f>IFERROR(VLOOKUP($C14,'START - AWARD DETAILS'!$C$21:$D$40,2,0),"")</f>
        <v/>
      </c>
      <c r="E14" s="267" t="s">
        <v>105</v>
      </c>
      <c r="F14" s="268">
        <f t="shared" si="0"/>
        <v>1</v>
      </c>
      <c r="G14" s="276"/>
      <c r="H14" s="277">
        <f>SUMIF('2. Annual Costs of Staff Posts'!$D$13:$D$62,'9. INDIRECT COSTS'!$C14,'2. Annual Costs of Staff Posts'!$K$13:$K$62)</f>
        <v>0</v>
      </c>
      <c r="I14" s="278" t="str">
        <f t="shared" si="1"/>
        <v>£0</v>
      </c>
      <c r="J14" s="271">
        <f t="shared" si="2"/>
        <v>0</v>
      </c>
      <c r="K14" s="276"/>
      <c r="L14" s="277">
        <f>SUMIF('2. Annual Costs of Staff Posts'!$D$13:$D$62,'9. INDIRECT COSTS'!$C14,'2. Annual Costs of Staff Posts'!$P$13:$P$62)</f>
        <v>0</v>
      </c>
      <c r="M14" s="278" t="str">
        <f t="shared" si="3"/>
        <v>£0</v>
      </c>
      <c r="N14" s="271">
        <f t="shared" si="4"/>
        <v>0</v>
      </c>
      <c r="O14" s="276"/>
      <c r="P14" s="277">
        <f>SUMIF('2. Annual Costs of Staff Posts'!$D$13:$D$62,'9. INDIRECT COSTS'!$C14,'2. Annual Costs of Staff Posts'!$U$13:$U$62)</f>
        <v>0</v>
      </c>
      <c r="Q14" s="278" t="str">
        <f t="shared" si="5"/>
        <v>£0</v>
      </c>
      <c r="R14" s="271">
        <f t="shared" si="6"/>
        <v>0</v>
      </c>
      <c r="S14" s="276"/>
      <c r="T14" s="277">
        <f>SUMIF('2. Annual Costs of Staff Posts'!$D$13:$D$62,'9. INDIRECT COSTS'!$C14,'2. Annual Costs of Staff Posts'!$Z$13:$Z$62)</f>
        <v>0</v>
      </c>
      <c r="U14" s="278" t="str">
        <f t="shared" si="7"/>
        <v>£0</v>
      </c>
      <c r="V14" s="271">
        <f t="shared" si="8"/>
        <v>0</v>
      </c>
      <c r="W14" s="276"/>
      <c r="X14" s="277">
        <f>SUMIF('2. Annual Costs of Staff Posts'!$D$13:$D$62,'9. INDIRECT COSTS'!$C14,'2. Annual Costs of Staff Posts'!$AE$13:$AE$62)</f>
        <v>0</v>
      </c>
      <c r="Y14" s="278" t="str">
        <f t="shared" si="9"/>
        <v>£0</v>
      </c>
      <c r="Z14" s="272">
        <f t="shared" si="10"/>
        <v>0</v>
      </c>
      <c r="AA14" s="279">
        <f t="shared" ref="AA14:AA26" si="12">IFERROR(Y14+U14+Q14+M14+I14,"£0")</f>
        <v>0</v>
      </c>
      <c r="AB14" s="274">
        <f t="shared" si="11"/>
        <v>0</v>
      </c>
      <c r="AC14" s="1"/>
      <c r="AD14" s="1"/>
      <c r="AE14" s="1"/>
      <c r="AF14" s="1"/>
      <c r="AG14" s="1"/>
      <c r="AH14" s="1"/>
      <c r="AI14" s="1"/>
      <c r="AJ14" s="1"/>
      <c r="AK14" s="1"/>
    </row>
    <row r="15" spans="1:37">
      <c r="A15" s="1"/>
      <c r="B15" s="7"/>
      <c r="C15" s="265" t="s">
        <v>105</v>
      </c>
      <c r="D15" s="275" t="str">
        <f>IFERROR(VLOOKUP($C15,'START - AWARD DETAILS'!$C$21:$D$40,2,0),"")</f>
        <v/>
      </c>
      <c r="E15" s="267" t="s">
        <v>105</v>
      </c>
      <c r="F15" s="268">
        <f t="shared" si="0"/>
        <v>1</v>
      </c>
      <c r="G15" s="276"/>
      <c r="H15" s="277">
        <f>SUMIF('2. Annual Costs of Staff Posts'!$D$13:$D$62,'9. INDIRECT COSTS'!$C15,'2. Annual Costs of Staff Posts'!$K$13:$K$62)</f>
        <v>0</v>
      </c>
      <c r="I15" s="278" t="str">
        <f t="shared" si="1"/>
        <v>£0</v>
      </c>
      <c r="J15" s="271">
        <f t="shared" si="2"/>
        <v>0</v>
      </c>
      <c r="K15" s="276"/>
      <c r="L15" s="277">
        <f>SUMIF('2. Annual Costs of Staff Posts'!$D$13:$D$62,'9. INDIRECT COSTS'!$C15,'2. Annual Costs of Staff Posts'!$P$13:$P$62)</f>
        <v>0</v>
      </c>
      <c r="M15" s="278" t="str">
        <f t="shared" si="3"/>
        <v>£0</v>
      </c>
      <c r="N15" s="271">
        <f t="shared" si="4"/>
        <v>0</v>
      </c>
      <c r="O15" s="276"/>
      <c r="P15" s="277">
        <f>SUMIF('2. Annual Costs of Staff Posts'!$D$13:$D$62,'9. INDIRECT COSTS'!$C15,'2. Annual Costs of Staff Posts'!$U$13:$U$62)</f>
        <v>0</v>
      </c>
      <c r="Q15" s="278" t="str">
        <f t="shared" si="5"/>
        <v>£0</v>
      </c>
      <c r="R15" s="271">
        <f t="shared" si="6"/>
        <v>0</v>
      </c>
      <c r="S15" s="276"/>
      <c r="T15" s="277">
        <f>SUMIF('2. Annual Costs of Staff Posts'!$D$13:$D$62,'9. INDIRECT COSTS'!$C15,'2. Annual Costs of Staff Posts'!$Z$13:$Z$62)</f>
        <v>0</v>
      </c>
      <c r="U15" s="278" t="str">
        <f t="shared" si="7"/>
        <v>£0</v>
      </c>
      <c r="V15" s="271">
        <f t="shared" si="8"/>
        <v>0</v>
      </c>
      <c r="W15" s="276"/>
      <c r="X15" s="277">
        <f>SUMIF('2. Annual Costs of Staff Posts'!$D$13:$D$62,'9. INDIRECT COSTS'!$C15,'2. Annual Costs of Staff Posts'!$AE$13:$AE$62)</f>
        <v>0</v>
      </c>
      <c r="Y15" s="278" t="str">
        <f t="shared" si="9"/>
        <v>£0</v>
      </c>
      <c r="Z15" s="272">
        <f t="shared" si="10"/>
        <v>0</v>
      </c>
      <c r="AA15" s="279">
        <f t="shared" si="12"/>
        <v>0</v>
      </c>
      <c r="AB15" s="274">
        <f t="shared" si="11"/>
        <v>0</v>
      </c>
      <c r="AC15" s="1"/>
      <c r="AD15" s="1"/>
      <c r="AE15" s="1"/>
      <c r="AF15" s="1"/>
      <c r="AG15" s="1"/>
      <c r="AH15" s="1"/>
      <c r="AI15" s="1"/>
      <c r="AJ15" s="1"/>
      <c r="AK15" s="1"/>
    </row>
    <row r="16" spans="1:37">
      <c r="A16" s="1"/>
      <c r="B16" s="7"/>
      <c r="C16" s="265" t="s">
        <v>105</v>
      </c>
      <c r="D16" s="275" t="str">
        <f>IFERROR(VLOOKUP($C16,'START - AWARD DETAILS'!$C$21:$D$40,2,0),"")</f>
        <v/>
      </c>
      <c r="E16" s="267" t="s">
        <v>105</v>
      </c>
      <c r="F16" s="268">
        <f t="shared" si="0"/>
        <v>1</v>
      </c>
      <c r="G16" s="276"/>
      <c r="H16" s="277">
        <f>SUMIF('2. Annual Costs of Staff Posts'!$D$13:$D$62,'9. INDIRECT COSTS'!$C16,'2. Annual Costs of Staff Posts'!$K$13:$K$62)</f>
        <v>0</v>
      </c>
      <c r="I16" s="278" t="str">
        <f t="shared" si="1"/>
        <v>£0</v>
      </c>
      <c r="J16" s="271">
        <f t="shared" si="2"/>
        <v>0</v>
      </c>
      <c r="K16" s="276"/>
      <c r="L16" s="277">
        <f>SUMIF('2. Annual Costs of Staff Posts'!$D$13:$D$62,'9. INDIRECT COSTS'!$C16,'2. Annual Costs of Staff Posts'!$P$13:$P$62)</f>
        <v>0</v>
      </c>
      <c r="M16" s="278" t="str">
        <f t="shared" si="3"/>
        <v>£0</v>
      </c>
      <c r="N16" s="271">
        <f t="shared" si="4"/>
        <v>0</v>
      </c>
      <c r="O16" s="276"/>
      <c r="P16" s="277">
        <f>SUMIF('2. Annual Costs of Staff Posts'!$D$13:$D$62,'9. INDIRECT COSTS'!$C16,'2. Annual Costs of Staff Posts'!$U$13:$U$62)</f>
        <v>0</v>
      </c>
      <c r="Q16" s="278" t="str">
        <f t="shared" si="5"/>
        <v>£0</v>
      </c>
      <c r="R16" s="271">
        <f t="shared" si="6"/>
        <v>0</v>
      </c>
      <c r="S16" s="276"/>
      <c r="T16" s="277">
        <f>SUMIF('2. Annual Costs of Staff Posts'!$D$13:$D$62,'9. INDIRECT COSTS'!$C16,'2. Annual Costs of Staff Posts'!$Z$13:$Z$62)</f>
        <v>0</v>
      </c>
      <c r="U16" s="278" t="str">
        <f t="shared" si="7"/>
        <v>£0</v>
      </c>
      <c r="V16" s="271">
        <f t="shared" si="8"/>
        <v>0</v>
      </c>
      <c r="W16" s="276"/>
      <c r="X16" s="277">
        <f>SUMIF('2. Annual Costs of Staff Posts'!$D$13:$D$62,'9. INDIRECT COSTS'!$C16,'2. Annual Costs of Staff Posts'!$AE$13:$AE$62)</f>
        <v>0</v>
      </c>
      <c r="Y16" s="278" t="str">
        <f t="shared" si="9"/>
        <v>£0</v>
      </c>
      <c r="Z16" s="272">
        <f t="shared" si="10"/>
        <v>0</v>
      </c>
      <c r="AA16" s="279">
        <f t="shared" si="12"/>
        <v>0</v>
      </c>
      <c r="AB16" s="274">
        <f t="shared" si="11"/>
        <v>0</v>
      </c>
      <c r="AC16" s="1"/>
      <c r="AD16" s="1"/>
      <c r="AE16" s="1"/>
      <c r="AF16" s="1"/>
      <c r="AG16" s="1"/>
      <c r="AH16" s="1"/>
      <c r="AI16" s="1"/>
      <c r="AJ16" s="1"/>
      <c r="AK16" s="1"/>
    </row>
    <row r="17" spans="1:37">
      <c r="A17" s="1"/>
      <c r="B17" s="7"/>
      <c r="C17" s="265" t="s">
        <v>105</v>
      </c>
      <c r="D17" s="275" t="str">
        <f>IFERROR(VLOOKUP($C17,'START - AWARD DETAILS'!$C$21:$D$40,2,0),"")</f>
        <v/>
      </c>
      <c r="E17" s="267" t="s">
        <v>105</v>
      </c>
      <c r="F17" s="268">
        <f t="shared" si="0"/>
        <v>1</v>
      </c>
      <c r="G17" s="276"/>
      <c r="H17" s="277">
        <f>SUMIF('2. Annual Costs of Staff Posts'!$D$13:$D$62,'9. INDIRECT COSTS'!$C17,'2. Annual Costs of Staff Posts'!$K$13:$K$62)</f>
        <v>0</v>
      </c>
      <c r="I17" s="278" t="str">
        <f t="shared" si="1"/>
        <v>£0</v>
      </c>
      <c r="J17" s="271">
        <f t="shared" si="2"/>
        <v>0</v>
      </c>
      <c r="K17" s="276"/>
      <c r="L17" s="277">
        <f>SUMIF('2. Annual Costs of Staff Posts'!$D$13:$D$62,'9. INDIRECT COSTS'!$C17,'2. Annual Costs of Staff Posts'!$P$13:$P$62)</f>
        <v>0</v>
      </c>
      <c r="M17" s="278" t="str">
        <f t="shared" si="3"/>
        <v>£0</v>
      </c>
      <c r="N17" s="271">
        <f t="shared" si="4"/>
        <v>0</v>
      </c>
      <c r="O17" s="276"/>
      <c r="P17" s="277">
        <f>SUMIF('2. Annual Costs of Staff Posts'!$D$13:$D$62,'9. INDIRECT COSTS'!$C17,'2. Annual Costs of Staff Posts'!$U$13:$U$62)</f>
        <v>0</v>
      </c>
      <c r="Q17" s="278" t="str">
        <f t="shared" si="5"/>
        <v>£0</v>
      </c>
      <c r="R17" s="271">
        <f t="shared" si="6"/>
        <v>0</v>
      </c>
      <c r="S17" s="276"/>
      <c r="T17" s="277">
        <f>SUMIF('2. Annual Costs of Staff Posts'!$D$13:$D$62,'9. INDIRECT COSTS'!$C17,'2. Annual Costs of Staff Posts'!$Z$13:$Z$62)</f>
        <v>0</v>
      </c>
      <c r="U17" s="278" t="str">
        <f t="shared" si="7"/>
        <v>£0</v>
      </c>
      <c r="V17" s="271">
        <f t="shared" si="8"/>
        <v>0</v>
      </c>
      <c r="W17" s="276"/>
      <c r="X17" s="277">
        <f>SUMIF('2. Annual Costs of Staff Posts'!$D$13:$D$62,'9. INDIRECT COSTS'!$C17,'2. Annual Costs of Staff Posts'!$AE$13:$AE$62)</f>
        <v>0</v>
      </c>
      <c r="Y17" s="278" t="str">
        <f t="shared" si="9"/>
        <v>£0</v>
      </c>
      <c r="Z17" s="272">
        <f t="shared" si="10"/>
        <v>0</v>
      </c>
      <c r="AA17" s="279">
        <f t="shared" si="12"/>
        <v>0</v>
      </c>
      <c r="AB17" s="274">
        <f t="shared" si="11"/>
        <v>0</v>
      </c>
      <c r="AC17" s="1"/>
      <c r="AD17" s="1"/>
      <c r="AE17" s="1"/>
      <c r="AF17" s="1"/>
      <c r="AG17" s="1"/>
      <c r="AH17" s="1"/>
      <c r="AI17" s="1"/>
      <c r="AJ17" s="1"/>
      <c r="AK17" s="1"/>
    </row>
    <row r="18" spans="1:37">
      <c r="A18" s="1"/>
      <c r="B18" s="7"/>
      <c r="C18" s="265" t="s">
        <v>105</v>
      </c>
      <c r="D18" s="275" t="str">
        <f>IFERROR(VLOOKUP($C18,'START - AWARD DETAILS'!$C$21:$D$40,2,0),"")</f>
        <v/>
      </c>
      <c r="E18" s="267" t="s">
        <v>105</v>
      </c>
      <c r="F18" s="268">
        <f t="shared" si="0"/>
        <v>1</v>
      </c>
      <c r="G18" s="276"/>
      <c r="H18" s="277">
        <f>SUMIF('2. Annual Costs of Staff Posts'!$D$13:$D$62,'9. INDIRECT COSTS'!$C18,'2. Annual Costs of Staff Posts'!$K$13:$K$62)</f>
        <v>0</v>
      </c>
      <c r="I18" s="278" t="str">
        <f t="shared" si="1"/>
        <v>£0</v>
      </c>
      <c r="J18" s="271">
        <f t="shared" si="2"/>
        <v>0</v>
      </c>
      <c r="K18" s="276"/>
      <c r="L18" s="277">
        <f>SUMIF('2. Annual Costs of Staff Posts'!$D$13:$D$62,'9. INDIRECT COSTS'!$C18,'2. Annual Costs of Staff Posts'!$P$13:$P$62)</f>
        <v>0</v>
      </c>
      <c r="M18" s="278" t="str">
        <f t="shared" si="3"/>
        <v>£0</v>
      </c>
      <c r="N18" s="271">
        <f t="shared" si="4"/>
        <v>0</v>
      </c>
      <c r="O18" s="276"/>
      <c r="P18" s="277">
        <f>SUMIF('2. Annual Costs of Staff Posts'!$D$13:$D$62,'9. INDIRECT COSTS'!$C18,'2. Annual Costs of Staff Posts'!$U$13:$U$62)</f>
        <v>0</v>
      </c>
      <c r="Q18" s="278" t="str">
        <f t="shared" si="5"/>
        <v>£0</v>
      </c>
      <c r="R18" s="271">
        <f t="shared" si="6"/>
        <v>0</v>
      </c>
      <c r="S18" s="276"/>
      <c r="T18" s="277">
        <f>SUMIF('2. Annual Costs of Staff Posts'!$D$13:$D$62,'9. INDIRECT COSTS'!$C18,'2. Annual Costs of Staff Posts'!$Z$13:$Z$62)</f>
        <v>0</v>
      </c>
      <c r="U18" s="278" t="str">
        <f t="shared" si="7"/>
        <v>£0</v>
      </c>
      <c r="V18" s="271">
        <f t="shared" si="8"/>
        <v>0</v>
      </c>
      <c r="W18" s="276"/>
      <c r="X18" s="277">
        <f>SUMIF('2. Annual Costs of Staff Posts'!$D$13:$D$62,'9. INDIRECT COSTS'!$C18,'2. Annual Costs of Staff Posts'!$AE$13:$AE$62)</f>
        <v>0</v>
      </c>
      <c r="Y18" s="278" t="str">
        <f t="shared" si="9"/>
        <v>£0</v>
      </c>
      <c r="Z18" s="272">
        <f t="shared" si="10"/>
        <v>0</v>
      </c>
      <c r="AA18" s="279">
        <f t="shared" si="12"/>
        <v>0</v>
      </c>
      <c r="AB18" s="274">
        <f t="shared" si="11"/>
        <v>0</v>
      </c>
      <c r="AC18" s="1"/>
      <c r="AD18" s="1"/>
      <c r="AE18" s="1"/>
      <c r="AF18" s="1"/>
      <c r="AG18" s="1"/>
      <c r="AH18" s="1"/>
      <c r="AI18" s="1"/>
      <c r="AJ18" s="1"/>
      <c r="AK18" s="1"/>
    </row>
    <row r="19" spans="1:37">
      <c r="A19" s="1"/>
      <c r="B19" s="7"/>
      <c r="C19" s="265" t="s">
        <v>105</v>
      </c>
      <c r="D19" s="275" t="str">
        <f>IFERROR(VLOOKUP($C19,'START - AWARD DETAILS'!$C$21:$D$40,2,0),"")</f>
        <v/>
      </c>
      <c r="E19" s="267" t="s">
        <v>105</v>
      </c>
      <c r="F19" s="268">
        <f t="shared" si="0"/>
        <v>1</v>
      </c>
      <c r="G19" s="276"/>
      <c r="H19" s="277">
        <f>SUMIF('2. Annual Costs of Staff Posts'!$D$13:$D$62,'9. INDIRECT COSTS'!$C19,'2. Annual Costs of Staff Posts'!$K$13:$K$62)</f>
        <v>0</v>
      </c>
      <c r="I19" s="278" t="str">
        <f t="shared" si="1"/>
        <v>£0</v>
      </c>
      <c r="J19" s="271">
        <f t="shared" si="2"/>
        <v>0</v>
      </c>
      <c r="K19" s="276"/>
      <c r="L19" s="277">
        <f>SUMIF('2. Annual Costs of Staff Posts'!$D$13:$D$62,'9. INDIRECT COSTS'!$C19,'2. Annual Costs of Staff Posts'!$P$13:$P$62)</f>
        <v>0</v>
      </c>
      <c r="M19" s="278" t="str">
        <f t="shared" si="3"/>
        <v>£0</v>
      </c>
      <c r="N19" s="271">
        <f t="shared" si="4"/>
        <v>0</v>
      </c>
      <c r="O19" s="276"/>
      <c r="P19" s="277">
        <f>SUMIF('2. Annual Costs of Staff Posts'!$D$13:$D$62,'9. INDIRECT COSTS'!$C19,'2. Annual Costs of Staff Posts'!$U$13:$U$62)</f>
        <v>0</v>
      </c>
      <c r="Q19" s="278" t="str">
        <f t="shared" si="5"/>
        <v>£0</v>
      </c>
      <c r="R19" s="271">
        <f t="shared" si="6"/>
        <v>0</v>
      </c>
      <c r="S19" s="276"/>
      <c r="T19" s="277">
        <f>SUMIF('2. Annual Costs of Staff Posts'!$D$13:$D$62,'9. INDIRECT COSTS'!$C19,'2. Annual Costs of Staff Posts'!$Z$13:$Z$62)</f>
        <v>0</v>
      </c>
      <c r="U19" s="278" t="str">
        <f t="shared" si="7"/>
        <v>£0</v>
      </c>
      <c r="V19" s="271">
        <f t="shared" si="8"/>
        <v>0</v>
      </c>
      <c r="W19" s="276"/>
      <c r="X19" s="277">
        <f>SUMIF('2. Annual Costs of Staff Posts'!$D$13:$D$62,'9. INDIRECT COSTS'!$C19,'2. Annual Costs of Staff Posts'!$AE$13:$AE$62)</f>
        <v>0</v>
      </c>
      <c r="Y19" s="278" t="str">
        <f t="shared" si="9"/>
        <v>£0</v>
      </c>
      <c r="Z19" s="272">
        <f t="shared" si="10"/>
        <v>0</v>
      </c>
      <c r="AA19" s="279">
        <f t="shared" si="12"/>
        <v>0</v>
      </c>
      <c r="AB19" s="274">
        <f t="shared" si="11"/>
        <v>0</v>
      </c>
      <c r="AC19" s="1"/>
      <c r="AD19" s="1"/>
      <c r="AE19" s="1"/>
      <c r="AF19" s="1"/>
      <c r="AG19" s="1"/>
      <c r="AH19" s="1"/>
      <c r="AI19" s="1"/>
      <c r="AJ19" s="1"/>
      <c r="AK19" s="1"/>
    </row>
    <row r="20" spans="1:37">
      <c r="A20" s="1"/>
      <c r="B20" s="7"/>
      <c r="C20" s="265" t="s">
        <v>105</v>
      </c>
      <c r="D20" s="275" t="str">
        <f>IFERROR(VLOOKUP($C20,'START - AWARD DETAILS'!$C$21:$D$40,2,0),"")</f>
        <v/>
      </c>
      <c r="E20" s="267" t="s">
        <v>105</v>
      </c>
      <c r="F20" s="268">
        <f t="shared" si="0"/>
        <v>1</v>
      </c>
      <c r="G20" s="276"/>
      <c r="H20" s="277">
        <f>SUMIF('2. Annual Costs of Staff Posts'!$D$13:$D$62,'9. INDIRECT COSTS'!$C20,'2. Annual Costs of Staff Posts'!$K$13:$K$62)</f>
        <v>0</v>
      </c>
      <c r="I20" s="278" t="str">
        <f t="shared" si="1"/>
        <v>£0</v>
      </c>
      <c r="J20" s="271">
        <f t="shared" si="2"/>
        <v>0</v>
      </c>
      <c r="K20" s="276"/>
      <c r="L20" s="277">
        <f>SUMIF('2. Annual Costs of Staff Posts'!$D$13:$D$62,'9. INDIRECT COSTS'!$C20,'2. Annual Costs of Staff Posts'!$P$13:$P$62)</f>
        <v>0</v>
      </c>
      <c r="M20" s="278" t="str">
        <f t="shared" si="3"/>
        <v>£0</v>
      </c>
      <c r="N20" s="271">
        <f t="shared" si="4"/>
        <v>0</v>
      </c>
      <c r="O20" s="276"/>
      <c r="P20" s="277">
        <f>SUMIF('2. Annual Costs of Staff Posts'!$D$13:$D$62,'9. INDIRECT COSTS'!$C20,'2. Annual Costs of Staff Posts'!$U$13:$U$62)</f>
        <v>0</v>
      </c>
      <c r="Q20" s="278" t="str">
        <f t="shared" si="5"/>
        <v>£0</v>
      </c>
      <c r="R20" s="271">
        <f t="shared" si="6"/>
        <v>0</v>
      </c>
      <c r="S20" s="276"/>
      <c r="T20" s="277">
        <f>SUMIF('2. Annual Costs of Staff Posts'!$D$13:$D$62,'9. INDIRECT COSTS'!$C20,'2. Annual Costs of Staff Posts'!$Z$13:$Z$62)</f>
        <v>0</v>
      </c>
      <c r="U20" s="278" t="str">
        <f t="shared" si="7"/>
        <v>£0</v>
      </c>
      <c r="V20" s="271">
        <f t="shared" si="8"/>
        <v>0</v>
      </c>
      <c r="W20" s="276"/>
      <c r="X20" s="277">
        <f>SUMIF('2. Annual Costs of Staff Posts'!$D$13:$D$62,'9. INDIRECT COSTS'!$C20,'2. Annual Costs of Staff Posts'!$AE$13:$AE$62)</f>
        <v>0</v>
      </c>
      <c r="Y20" s="278" t="str">
        <f t="shared" si="9"/>
        <v>£0</v>
      </c>
      <c r="Z20" s="272">
        <f t="shared" si="10"/>
        <v>0</v>
      </c>
      <c r="AA20" s="279">
        <f t="shared" si="12"/>
        <v>0</v>
      </c>
      <c r="AB20" s="274">
        <f t="shared" si="11"/>
        <v>0</v>
      </c>
      <c r="AC20" s="1"/>
      <c r="AD20" s="1"/>
      <c r="AE20" s="1"/>
      <c r="AF20" s="1"/>
      <c r="AG20" s="1"/>
      <c r="AH20" s="1"/>
      <c r="AI20" s="1"/>
      <c r="AJ20" s="1"/>
      <c r="AK20" s="1"/>
    </row>
    <row r="21" spans="1:37" ht="15.75" customHeight="1">
      <c r="A21" s="1"/>
      <c r="B21" s="7"/>
      <c r="C21" s="265" t="s">
        <v>105</v>
      </c>
      <c r="D21" s="275" t="str">
        <f>IFERROR(VLOOKUP($C21,'START - AWARD DETAILS'!$C$21:$D$40,2,0),"")</f>
        <v/>
      </c>
      <c r="E21" s="267" t="s">
        <v>105</v>
      </c>
      <c r="F21" s="268">
        <f t="shared" si="0"/>
        <v>1</v>
      </c>
      <c r="G21" s="276"/>
      <c r="H21" s="277">
        <f>SUMIF('2. Annual Costs of Staff Posts'!$D$13:$D$62,'9. INDIRECT COSTS'!$C21,'2. Annual Costs of Staff Posts'!$K$13:$K$62)</f>
        <v>0</v>
      </c>
      <c r="I21" s="278" t="str">
        <f t="shared" si="1"/>
        <v>£0</v>
      </c>
      <c r="J21" s="271">
        <f t="shared" si="2"/>
        <v>0</v>
      </c>
      <c r="K21" s="276"/>
      <c r="L21" s="277">
        <f>SUMIF('2. Annual Costs of Staff Posts'!$D$13:$D$62,'9. INDIRECT COSTS'!$C21,'2. Annual Costs of Staff Posts'!$P$13:$P$62)</f>
        <v>0</v>
      </c>
      <c r="M21" s="278" t="str">
        <f t="shared" si="3"/>
        <v>£0</v>
      </c>
      <c r="N21" s="271">
        <f t="shared" si="4"/>
        <v>0</v>
      </c>
      <c r="O21" s="276"/>
      <c r="P21" s="277">
        <f>SUMIF('2. Annual Costs of Staff Posts'!$D$13:$D$62,'9. INDIRECT COSTS'!$C21,'2. Annual Costs of Staff Posts'!$U$13:$U$62)</f>
        <v>0</v>
      </c>
      <c r="Q21" s="278" t="str">
        <f t="shared" si="5"/>
        <v>£0</v>
      </c>
      <c r="R21" s="271">
        <f t="shared" si="6"/>
        <v>0</v>
      </c>
      <c r="S21" s="276"/>
      <c r="T21" s="277">
        <f>SUMIF('2. Annual Costs of Staff Posts'!$D$13:$D$62,'9. INDIRECT COSTS'!$C21,'2. Annual Costs of Staff Posts'!$Z$13:$Z$62)</f>
        <v>0</v>
      </c>
      <c r="U21" s="278" t="str">
        <f t="shared" si="7"/>
        <v>£0</v>
      </c>
      <c r="V21" s="271">
        <f t="shared" si="8"/>
        <v>0</v>
      </c>
      <c r="W21" s="276"/>
      <c r="X21" s="277">
        <f>SUMIF('2. Annual Costs of Staff Posts'!$D$13:$D$62,'9. INDIRECT COSTS'!$C21,'2. Annual Costs of Staff Posts'!$AE$13:$AE$62)</f>
        <v>0</v>
      </c>
      <c r="Y21" s="278" t="str">
        <f t="shared" si="9"/>
        <v>£0</v>
      </c>
      <c r="Z21" s="272">
        <f t="shared" si="10"/>
        <v>0</v>
      </c>
      <c r="AA21" s="279">
        <f t="shared" si="12"/>
        <v>0</v>
      </c>
      <c r="AB21" s="274">
        <f t="shared" si="11"/>
        <v>0</v>
      </c>
      <c r="AC21" s="1"/>
      <c r="AD21" s="1"/>
      <c r="AE21" s="1"/>
      <c r="AF21" s="1"/>
      <c r="AG21" s="1"/>
      <c r="AH21" s="1"/>
      <c r="AI21" s="1"/>
      <c r="AJ21" s="1"/>
      <c r="AK21" s="1"/>
    </row>
    <row r="22" spans="1:37" ht="15.75" customHeight="1">
      <c r="A22" s="1"/>
      <c r="B22" s="7"/>
      <c r="C22" s="265" t="s">
        <v>105</v>
      </c>
      <c r="D22" s="275" t="str">
        <f>IFERROR(VLOOKUP($C22,'START - AWARD DETAILS'!$C$21:$D$40,2,0),"")</f>
        <v/>
      </c>
      <c r="E22" s="267" t="s">
        <v>105</v>
      </c>
      <c r="F22" s="268">
        <f t="shared" si="0"/>
        <v>1</v>
      </c>
      <c r="G22" s="276"/>
      <c r="H22" s="277">
        <f>SUMIF('2. Annual Costs of Staff Posts'!$D$13:$D$62,'9. INDIRECT COSTS'!$C22,'2. Annual Costs of Staff Posts'!$K$13:$K$62)</f>
        <v>0</v>
      </c>
      <c r="I22" s="278" t="str">
        <f t="shared" si="1"/>
        <v>£0</v>
      </c>
      <c r="J22" s="271">
        <f t="shared" si="2"/>
        <v>0</v>
      </c>
      <c r="K22" s="276"/>
      <c r="L22" s="277">
        <f>SUMIF('2. Annual Costs of Staff Posts'!$D$13:$D$62,'9. INDIRECT COSTS'!$C22,'2. Annual Costs of Staff Posts'!$P$13:$P$62)</f>
        <v>0</v>
      </c>
      <c r="M22" s="278" t="str">
        <f t="shared" si="3"/>
        <v>£0</v>
      </c>
      <c r="N22" s="271">
        <f t="shared" si="4"/>
        <v>0</v>
      </c>
      <c r="O22" s="276"/>
      <c r="P22" s="277">
        <f>SUMIF('2. Annual Costs of Staff Posts'!$D$13:$D$62,'9. INDIRECT COSTS'!$C22,'2. Annual Costs of Staff Posts'!$U$13:$U$62)</f>
        <v>0</v>
      </c>
      <c r="Q22" s="278" t="str">
        <f t="shared" si="5"/>
        <v>£0</v>
      </c>
      <c r="R22" s="271">
        <f t="shared" si="6"/>
        <v>0</v>
      </c>
      <c r="S22" s="276"/>
      <c r="T22" s="277">
        <f>SUMIF('2. Annual Costs of Staff Posts'!$D$13:$D$62,'9. INDIRECT COSTS'!$C22,'2. Annual Costs of Staff Posts'!$Z$13:$Z$62)</f>
        <v>0</v>
      </c>
      <c r="U22" s="278" t="str">
        <f t="shared" si="7"/>
        <v>£0</v>
      </c>
      <c r="V22" s="271">
        <f t="shared" si="8"/>
        <v>0</v>
      </c>
      <c r="W22" s="276"/>
      <c r="X22" s="277">
        <f>SUMIF('2. Annual Costs of Staff Posts'!$D$13:$D$62,'9. INDIRECT COSTS'!$C22,'2. Annual Costs of Staff Posts'!$AE$13:$AE$62)</f>
        <v>0</v>
      </c>
      <c r="Y22" s="278" t="str">
        <f t="shared" si="9"/>
        <v>£0</v>
      </c>
      <c r="Z22" s="272">
        <f t="shared" si="10"/>
        <v>0</v>
      </c>
      <c r="AA22" s="279">
        <f t="shared" si="12"/>
        <v>0</v>
      </c>
      <c r="AB22" s="274">
        <f t="shared" si="11"/>
        <v>0</v>
      </c>
      <c r="AC22" s="1"/>
      <c r="AD22" s="1"/>
      <c r="AE22" s="1"/>
      <c r="AF22" s="1"/>
      <c r="AG22" s="1"/>
      <c r="AH22" s="1"/>
      <c r="AI22" s="1"/>
      <c r="AJ22" s="1"/>
      <c r="AK22" s="1"/>
    </row>
    <row r="23" spans="1:37" ht="15.75" customHeight="1">
      <c r="A23" s="1"/>
      <c r="B23" s="7"/>
      <c r="C23" s="265" t="s">
        <v>105</v>
      </c>
      <c r="D23" s="275" t="str">
        <f>IFERROR(VLOOKUP($C23,'START - AWARD DETAILS'!$C$21:$D$40,2,0),"")</f>
        <v/>
      </c>
      <c r="E23" s="267" t="s">
        <v>105</v>
      </c>
      <c r="F23" s="268">
        <f t="shared" si="0"/>
        <v>1</v>
      </c>
      <c r="G23" s="276"/>
      <c r="H23" s="277">
        <f>SUMIF('2. Annual Costs of Staff Posts'!$D$13:$D$62,'9. INDIRECT COSTS'!$C23,'2. Annual Costs of Staff Posts'!$K$13:$K$62)</f>
        <v>0</v>
      </c>
      <c r="I23" s="278" t="str">
        <f t="shared" si="1"/>
        <v>£0</v>
      </c>
      <c r="J23" s="271">
        <f t="shared" si="2"/>
        <v>0</v>
      </c>
      <c r="K23" s="276"/>
      <c r="L23" s="277">
        <f>SUMIF('2. Annual Costs of Staff Posts'!$D$13:$D$62,'9. INDIRECT COSTS'!$C23,'2. Annual Costs of Staff Posts'!$P$13:$P$62)</f>
        <v>0</v>
      </c>
      <c r="M23" s="278" t="str">
        <f t="shared" si="3"/>
        <v>£0</v>
      </c>
      <c r="N23" s="271">
        <f t="shared" si="4"/>
        <v>0</v>
      </c>
      <c r="O23" s="276"/>
      <c r="P23" s="277">
        <f>SUMIF('2. Annual Costs of Staff Posts'!$D$13:$D$62,'9. INDIRECT COSTS'!$C23,'2. Annual Costs of Staff Posts'!$U$13:$U$62)</f>
        <v>0</v>
      </c>
      <c r="Q23" s="278" t="str">
        <f t="shared" si="5"/>
        <v>£0</v>
      </c>
      <c r="R23" s="271">
        <f t="shared" si="6"/>
        <v>0</v>
      </c>
      <c r="S23" s="276"/>
      <c r="T23" s="277">
        <f>SUMIF('2. Annual Costs of Staff Posts'!$D$13:$D$62,'9. INDIRECT COSTS'!$C23,'2. Annual Costs of Staff Posts'!$Z$13:$Z$62)</f>
        <v>0</v>
      </c>
      <c r="U23" s="278" t="str">
        <f t="shared" si="7"/>
        <v>£0</v>
      </c>
      <c r="V23" s="271">
        <f t="shared" si="8"/>
        <v>0</v>
      </c>
      <c r="W23" s="276"/>
      <c r="X23" s="277">
        <f>SUMIF('2. Annual Costs of Staff Posts'!$D$13:$D$62,'9. INDIRECT COSTS'!$C23,'2. Annual Costs of Staff Posts'!$AE$13:$AE$62)</f>
        <v>0</v>
      </c>
      <c r="Y23" s="278" t="str">
        <f t="shared" si="9"/>
        <v>£0</v>
      </c>
      <c r="Z23" s="272">
        <f t="shared" si="10"/>
        <v>0</v>
      </c>
      <c r="AA23" s="279">
        <f t="shared" si="12"/>
        <v>0</v>
      </c>
      <c r="AB23" s="274">
        <f t="shared" si="11"/>
        <v>0</v>
      </c>
      <c r="AC23" s="1"/>
      <c r="AD23" s="1"/>
      <c r="AE23" s="1"/>
      <c r="AF23" s="1"/>
      <c r="AG23" s="1"/>
      <c r="AH23" s="1"/>
      <c r="AI23" s="1"/>
      <c r="AJ23" s="1"/>
      <c r="AK23" s="1"/>
    </row>
    <row r="24" spans="1:37" ht="15.75" customHeight="1">
      <c r="A24" s="1"/>
      <c r="B24" s="7"/>
      <c r="C24" s="265" t="s">
        <v>105</v>
      </c>
      <c r="D24" s="275" t="str">
        <f>IFERROR(VLOOKUP($C24,'START - AWARD DETAILS'!$C$21:$D$40,2,0),"")</f>
        <v/>
      </c>
      <c r="E24" s="267" t="s">
        <v>105</v>
      </c>
      <c r="F24" s="268">
        <f t="shared" si="0"/>
        <v>1</v>
      </c>
      <c r="G24" s="276"/>
      <c r="H24" s="277">
        <f>SUMIF('2. Annual Costs of Staff Posts'!$D$13:$D$62,'9. INDIRECT COSTS'!$C24,'2. Annual Costs of Staff Posts'!$K$13:$K$62)</f>
        <v>0</v>
      </c>
      <c r="I24" s="278" t="str">
        <f t="shared" si="1"/>
        <v>£0</v>
      </c>
      <c r="J24" s="271">
        <f t="shared" si="2"/>
        <v>0</v>
      </c>
      <c r="K24" s="276"/>
      <c r="L24" s="277">
        <f>SUMIF('2. Annual Costs of Staff Posts'!$D$13:$D$62,'9. INDIRECT COSTS'!$C24,'2. Annual Costs of Staff Posts'!$P$13:$P$62)</f>
        <v>0</v>
      </c>
      <c r="M24" s="278" t="str">
        <f t="shared" si="3"/>
        <v>£0</v>
      </c>
      <c r="N24" s="271">
        <f t="shared" si="4"/>
        <v>0</v>
      </c>
      <c r="O24" s="276"/>
      <c r="P24" s="277">
        <f>SUMIF('2. Annual Costs of Staff Posts'!$D$13:$D$62,'9. INDIRECT COSTS'!$C24,'2. Annual Costs of Staff Posts'!$U$13:$U$62)</f>
        <v>0</v>
      </c>
      <c r="Q24" s="278" t="str">
        <f t="shared" si="5"/>
        <v>£0</v>
      </c>
      <c r="R24" s="271">
        <f t="shared" si="6"/>
        <v>0</v>
      </c>
      <c r="S24" s="276"/>
      <c r="T24" s="277">
        <f>SUMIF('2. Annual Costs of Staff Posts'!$D$13:$D$62,'9. INDIRECT COSTS'!$C24,'2. Annual Costs of Staff Posts'!$Z$13:$Z$62)</f>
        <v>0</v>
      </c>
      <c r="U24" s="278" t="str">
        <f t="shared" si="7"/>
        <v>£0</v>
      </c>
      <c r="V24" s="271">
        <f t="shared" si="8"/>
        <v>0</v>
      </c>
      <c r="W24" s="276"/>
      <c r="X24" s="277">
        <f>SUMIF('2. Annual Costs of Staff Posts'!$D$13:$D$62,'9. INDIRECT COSTS'!$C24,'2. Annual Costs of Staff Posts'!$AE$13:$AE$62)</f>
        <v>0</v>
      </c>
      <c r="Y24" s="278" t="str">
        <f t="shared" si="9"/>
        <v>£0</v>
      </c>
      <c r="Z24" s="272">
        <f t="shared" si="10"/>
        <v>0</v>
      </c>
      <c r="AA24" s="279">
        <f t="shared" si="12"/>
        <v>0</v>
      </c>
      <c r="AB24" s="274">
        <f t="shared" si="11"/>
        <v>0</v>
      </c>
      <c r="AC24" s="1"/>
      <c r="AD24" s="1"/>
      <c r="AE24" s="1"/>
      <c r="AF24" s="1"/>
      <c r="AG24" s="1"/>
      <c r="AH24" s="1"/>
      <c r="AI24" s="1"/>
      <c r="AJ24" s="1"/>
      <c r="AK24" s="1"/>
    </row>
    <row r="25" spans="1:37" ht="15.75" customHeight="1">
      <c r="A25" s="1"/>
      <c r="B25" s="7"/>
      <c r="C25" s="265" t="s">
        <v>105</v>
      </c>
      <c r="D25" s="275" t="str">
        <f>IFERROR(VLOOKUP($C25,'START - AWARD DETAILS'!$C$21:$D$40,2,0),"")</f>
        <v/>
      </c>
      <c r="E25" s="267" t="s">
        <v>105</v>
      </c>
      <c r="F25" s="268">
        <f t="shared" si="0"/>
        <v>1</v>
      </c>
      <c r="G25" s="276"/>
      <c r="H25" s="277">
        <f>SUMIF('2. Annual Costs of Staff Posts'!$D$13:$D$62,'9. INDIRECT COSTS'!$C25,'2. Annual Costs of Staff Posts'!$K$13:$K$62)</f>
        <v>0</v>
      </c>
      <c r="I25" s="278" t="str">
        <f t="shared" si="1"/>
        <v>£0</v>
      </c>
      <c r="J25" s="271">
        <f t="shared" si="2"/>
        <v>0</v>
      </c>
      <c r="K25" s="276"/>
      <c r="L25" s="277">
        <f>SUMIF('2. Annual Costs of Staff Posts'!$D$13:$D$62,'9. INDIRECT COSTS'!$C25,'2. Annual Costs of Staff Posts'!$P$13:$P$62)</f>
        <v>0</v>
      </c>
      <c r="M25" s="278" t="str">
        <f t="shared" si="3"/>
        <v>£0</v>
      </c>
      <c r="N25" s="271">
        <f t="shared" si="4"/>
        <v>0</v>
      </c>
      <c r="O25" s="276"/>
      <c r="P25" s="277">
        <f>SUMIF('2. Annual Costs of Staff Posts'!$D$13:$D$62,'9. INDIRECT COSTS'!$C25,'2. Annual Costs of Staff Posts'!$U$13:$U$62)</f>
        <v>0</v>
      </c>
      <c r="Q25" s="278" t="str">
        <f t="shared" si="5"/>
        <v>£0</v>
      </c>
      <c r="R25" s="271">
        <f t="shared" si="6"/>
        <v>0</v>
      </c>
      <c r="S25" s="276"/>
      <c r="T25" s="277">
        <f>SUMIF('2. Annual Costs of Staff Posts'!$D$13:$D$62,'9. INDIRECT COSTS'!$C25,'2. Annual Costs of Staff Posts'!$Z$13:$Z$62)</f>
        <v>0</v>
      </c>
      <c r="U25" s="278" t="str">
        <f t="shared" si="7"/>
        <v>£0</v>
      </c>
      <c r="V25" s="271">
        <f t="shared" si="8"/>
        <v>0</v>
      </c>
      <c r="W25" s="276"/>
      <c r="X25" s="277">
        <f>SUMIF('2. Annual Costs of Staff Posts'!$D$13:$D$62,'9. INDIRECT COSTS'!$C25,'2. Annual Costs of Staff Posts'!$AE$13:$AE$62)</f>
        <v>0</v>
      </c>
      <c r="Y25" s="278" t="str">
        <f t="shared" si="9"/>
        <v>£0</v>
      </c>
      <c r="Z25" s="272">
        <f t="shared" si="10"/>
        <v>0</v>
      </c>
      <c r="AA25" s="279">
        <f t="shared" si="12"/>
        <v>0</v>
      </c>
      <c r="AB25" s="274">
        <f t="shared" si="11"/>
        <v>0</v>
      </c>
      <c r="AC25" s="1"/>
      <c r="AD25" s="1"/>
      <c r="AE25" s="1"/>
      <c r="AF25" s="1"/>
      <c r="AG25" s="1"/>
      <c r="AH25" s="1"/>
      <c r="AI25" s="1"/>
      <c r="AJ25" s="1"/>
      <c r="AK25" s="1"/>
    </row>
    <row r="26" spans="1:37" ht="15.75" customHeight="1">
      <c r="A26" s="1"/>
      <c r="B26" s="7"/>
      <c r="C26" s="280" t="s">
        <v>105</v>
      </c>
      <c r="D26" s="281" t="str">
        <f>IFERROR(VLOOKUP($C26,'START - AWARD DETAILS'!$C$21:$D$40,2,0),"")</f>
        <v/>
      </c>
      <c r="E26" s="282" t="s">
        <v>105</v>
      </c>
      <c r="F26" s="268">
        <f t="shared" si="0"/>
        <v>1</v>
      </c>
      <c r="G26" s="283"/>
      <c r="H26" s="284">
        <f>SUMIF('2. Annual Costs of Staff Posts'!$D$13:$D$62,'9. INDIRECT COSTS'!$C26,'2. Annual Costs of Staff Posts'!$K$13:$K$62)</f>
        <v>0</v>
      </c>
      <c r="I26" s="285" t="str">
        <f t="shared" si="1"/>
        <v>£0</v>
      </c>
      <c r="J26" s="286">
        <f t="shared" si="2"/>
        <v>0</v>
      </c>
      <c r="K26" s="283"/>
      <c r="L26" s="284">
        <f>SUMIF('2. Annual Costs of Staff Posts'!$D$13:$D$62,'9. INDIRECT COSTS'!$C26,'2. Annual Costs of Staff Posts'!$P$13:$P$62)</f>
        <v>0</v>
      </c>
      <c r="M26" s="285" t="str">
        <f t="shared" si="3"/>
        <v>£0</v>
      </c>
      <c r="N26" s="286">
        <f t="shared" si="4"/>
        <v>0</v>
      </c>
      <c r="O26" s="282"/>
      <c r="P26" s="284">
        <f>SUMIF('2. Annual Costs of Staff Posts'!$D$13:$D$62,'9. INDIRECT COSTS'!$C26,'2. Annual Costs of Staff Posts'!$U$13:$U$62)</f>
        <v>0</v>
      </c>
      <c r="Q26" s="285" t="str">
        <f t="shared" si="5"/>
        <v>£0</v>
      </c>
      <c r="R26" s="286">
        <f t="shared" si="6"/>
        <v>0</v>
      </c>
      <c r="S26" s="283"/>
      <c r="T26" s="284">
        <f>SUMIF('2. Annual Costs of Staff Posts'!$D$13:$D$62,'9. INDIRECT COSTS'!$C26,'2. Annual Costs of Staff Posts'!$Z$13:$Z$62)</f>
        <v>0</v>
      </c>
      <c r="U26" s="285" t="str">
        <f t="shared" si="7"/>
        <v>£0</v>
      </c>
      <c r="V26" s="286">
        <f t="shared" si="8"/>
        <v>0</v>
      </c>
      <c r="W26" s="283"/>
      <c r="X26" s="284">
        <f>SUMIF('2. Annual Costs of Staff Posts'!$D$13:$D$62,'9. INDIRECT COSTS'!$C26,'2. Annual Costs of Staff Posts'!$AE$13:$AE$62)</f>
        <v>0</v>
      </c>
      <c r="Y26" s="285" t="str">
        <f t="shared" si="9"/>
        <v>£0</v>
      </c>
      <c r="Z26" s="287">
        <f t="shared" si="10"/>
        <v>0</v>
      </c>
      <c r="AA26" s="288">
        <f t="shared" si="12"/>
        <v>0</v>
      </c>
      <c r="AB26" s="289">
        <f t="shared" si="11"/>
        <v>0</v>
      </c>
      <c r="AC26" s="1"/>
      <c r="AD26" s="1"/>
      <c r="AE26" s="1"/>
      <c r="AF26" s="1"/>
      <c r="AG26" s="1"/>
      <c r="AH26" s="1"/>
      <c r="AI26" s="1"/>
      <c r="AJ26" s="1"/>
      <c r="AK26" s="1"/>
    </row>
    <row r="27" spans="1:37" ht="15.75" customHeight="1">
      <c r="A27" s="1"/>
      <c r="B27" s="7"/>
      <c r="C27" s="290"/>
      <c r="D27" s="291"/>
      <c r="E27" s="291"/>
      <c r="F27" s="291"/>
      <c r="G27" s="292">
        <f>SUM(G13:G26)</f>
        <v>0</v>
      </c>
      <c r="H27" s="293">
        <f>IFERROR(SUM(H13:H26),"")</f>
        <v>0</v>
      </c>
      <c r="I27" s="292">
        <f t="shared" ref="I27:K27" si="13">SUM(I13:I26)</f>
        <v>0</v>
      </c>
      <c r="J27" s="292">
        <f t="shared" si="13"/>
        <v>0</v>
      </c>
      <c r="K27" s="292">
        <f t="shared" si="13"/>
        <v>0</v>
      </c>
      <c r="L27" s="293">
        <f>IFERROR(SUM(L13:L26),"")</f>
        <v>0</v>
      </c>
      <c r="M27" s="292">
        <f t="shared" ref="M27:O27" si="14">SUM(M13:M26)</f>
        <v>0</v>
      </c>
      <c r="N27" s="292">
        <f t="shared" si="14"/>
        <v>0</v>
      </c>
      <c r="O27" s="292">
        <f t="shared" si="14"/>
        <v>0</v>
      </c>
      <c r="P27" s="293">
        <f>IFERROR(SUM(P13:P26),"")</f>
        <v>0</v>
      </c>
      <c r="Q27" s="292">
        <f t="shared" ref="Q27:S27" si="15">SUM(Q13:Q26)</f>
        <v>0</v>
      </c>
      <c r="R27" s="292">
        <f t="shared" si="15"/>
        <v>0</v>
      </c>
      <c r="S27" s="292">
        <f t="shared" si="15"/>
        <v>0</v>
      </c>
      <c r="T27" s="293">
        <f>IFERROR(SUM(T13:T26),"")</f>
        <v>0</v>
      </c>
      <c r="U27" s="292">
        <f t="shared" ref="U27:W27" si="16">SUM(U13:U26)</f>
        <v>0</v>
      </c>
      <c r="V27" s="292">
        <f t="shared" si="16"/>
        <v>0</v>
      </c>
      <c r="W27" s="292">
        <f t="shared" si="16"/>
        <v>0</v>
      </c>
      <c r="X27" s="293">
        <f>IFERROR(SUM(X13:X26),"")</f>
        <v>0</v>
      </c>
      <c r="Y27" s="292">
        <f t="shared" ref="Y27:AB27" si="17">SUM(Y13:Y26)</f>
        <v>0</v>
      </c>
      <c r="Z27" s="294">
        <f t="shared" si="17"/>
        <v>0</v>
      </c>
      <c r="AA27" s="295">
        <f t="shared" si="17"/>
        <v>0</v>
      </c>
      <c r="AB27" s="296">
        <f t="shared" si="17"/>
        <v>0</v>
      </c>
      <c r="AC27" s="1"/>
      <c r="AD27" s="1"/>
      <c r="AE27" s="1"/>
      <c r="AF27" s="1"/>
      <c r="AG27" s="1"/>
      <c r="AH27" s="1"/>
      <c r="AI27" s="1"/>
      <c r="AJ27" s="1"/>
      <c r="AK27" s="1"/>
    </row>
    <row r="28" spans="1:37" ht="7.5" customHeight="1">
      <c r="A28" s="1"/>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1"/>
      <c r="AD28" s="1"/>
      <c r="AE28" s="1"/>
      <c r="AF28" s="1"/>
      <c r="AG28" s="1"/>
      <c r="AH28" s="1"/>
      <c r="AI28" s="1"/>
      <c r="AJ28" s="1"/>
      <c r="AK28" s="1"/>
    </row>
    <row r="29" spans="1:37" ht="15.75" customHeight="1">
      <c r="A29" s="1"/>
      <c r="B29" s="7"/>
      <c r="C29" s="196" t="s">
        <v>181</v>
      </c>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2"/>
      <c r="AB29" s="7"/>
      <c r="AC29" s="1"/>
      <c r="AD29" s="1"/>
      <c r="AE29" s="1"/>
      <c r="AF29" s="1"/>
      <c r="AG29" s="1"/>
      <c r="AH29" s="1"/>
      <c r="AI29" s="1"/>
      <c r="AJ29" s="1"/>
      <c r="AK29" s="1"/>
    </row>
    <row r="30" spans="1:37" ht="99.75" customHeight="1">
      <c r="A30" s="1"/>
      <c r="B30" s="7"/>
      <c r="C30" s="477" t="s">
        <v>182</v>
      </c>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60"/>
      <c r="AB30" s="7"/>
      <c r="AC30" s="1"/>
      <c r="AD30" s="1"/>
      <c r="AE30" s="1"/>
      <c r="AF30" s="1"/>
      <c r="AG30" s="1"/>
      <c r="AH30" s="1"/>
      <c r="AI30" s="1"/>
      <c r="AJ30" s="1"/>
      <c r="AK30" s="1"/>
    </row>
    <row r="31" spans="1:37" ht="7.5" customHeight="1">
      <c r="A31" s="1"/>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1"/>
      <c r="AD31" s="1"/>
      <c r="AE31" s="1"/>
      <c r="AF31" s="1"/>
      <c r="AG31" s="1"/>
      <c r="AH31" s="1"/>
      <c r="AI31" s="1"/>
      <c r="AJ31" s="1"/>
      <c r="AK31" s="1"/>
    </row>
    <row r="32" spans="1:37" ht="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ht="7.5" hidden="1"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ht="7.5" hidden="1"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7.5" hidden="1"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15.75" hidden="1"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15.75" hidden="1" customHeight="1">
      <c r="A37" s="1"/>
      <c r="B37" s="1"/>
      <c r="C37" s="1" t="s">
        <v>69</v>
      </c>
      <c r="D37" s="1" t="s">
        <v>235</v>
      </c>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15.75" hidden="1" customHeight="1">
      <c r="A38" s="1"/>
      <c r="B38" s="1"/>
      <c r="C38" s="237" t="s">
        <v>105</v>
      </c>
      <c r="D38" s="237" t="s">
        <v>105</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15.75" hidden="1" customHeight="1">
      <c r="A39" s="1"/>
      <c r="B39" s="1">
        <v>1</v>
      </c>
      <c r="C39" s="237" t="str">
        <f>IF('START - AWARD DETAILS'!C21="","",'START - AWARD DETAILS'!C21)</f>
        <v/>
      </c>
      <c r="D39" s="237" t="s">
        <v>236</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15.75" hidden="1" customHeight="1">
      <c r="A40" s="1"/>
      <c r="B40" s="1">
        <v>2</v>
      </c>
      <c r="C40" s="237" t="str">
        <f>IF('START - AWARD DETAILS'!C22="","",'START - AWARD DETAILS'!C22)</f>
        <v/>
      </c>
      <c r="D40" s="237" t="s">
        <v>237</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15.75" hidden="1" customHeight="1">
      <c r="A41" s="1"/>
      <c r="B41" s="1">
        <v>3</v>
      </c>
      <c r="C41" s="237" t="str">
        <f>IF('START - AWARD DETAILS'!C23="","",'START - AWARD DETAILS'!C23)</f>
        <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15.75" hidden="1" customHeight="1">
      <c r="A42" s="1"/>
      <c r="B42" s="1">
        <v>4</v>
      </c>
      <c r="C42" s="237" t="str">
        <f>IF('START - AWARD DETAILS'!C24="","",'START - AWARD DETAILS'!C24)</f>
        <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15.75" hidden="1" customHeight="1">
      <c r="A43" s="1"/>
      <c r="B43" s="1">
        <v>5</v>
      </c>
      <c r="C43" s="237" t="str">
        <f>IF('START - AWARD DETAILS'!C25="","",'START - AWARD DETAILS'!C25)</f>
        <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15.75" hidden="1" customHeight="1">
      <c r="A44" s="1"/>
      <c r="B44" s="1">
        <v>6</v>
      </c>
      <c r="C44" s="237" t="str">
        <f>IF('START - AWARD DETAILS'!C26="","",'START - AWARD DETAILS'!C26)</f>
        <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15.75" hidden="1" customHeight="1">
      <c r="A45" s="1"/>
      <c r="B45" s="1">
        <v>7</v>
      </c>
      <c r="C45" s="237" t="str">
        <f>IF('START - AWARD DETAILS'!C27="","",'START - AWARD DETAILS'!C27)</f>
        <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15.75" hidden="1" customHeight="1">
      <c r="A46" s="1"/>
      <c r="B46" s="1">
        <v>8</v>
      </c>
      <c r="C46" s="237" t="str">
        <f>IF('START - AWARD DETAILS'!C28="","",'START - AWARD DETAILS'!C28)</f>
        <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15.75" hidden="1" customHeight="1">
      <c r="A47" s="1"/>
      <c r="B47" s="1">
        <v>9</v>
      </c>
      <c r="C47" s="237" t="str">
        <f>IF('START - AWARD DETAILS'!C29="","",'START - AWARD DETAILS'!C29)</f>
        <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15.75" hidden="1" customHeight="1">
      <c r="A48" s="1"/>
      <c r="B48" s="1">
        <v>10</v>
      </c>
      <c r="C48" s="237" t="str">
        <f>IF('START - AWARD DETAILS'!C30="","",'START - AWARD DETAILS'!C30)</f>
        <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15.75" hidden="1" customHeight="1">
      <c r="A49" s="1"/>
      <c r="B49" s="1">
        <v>11</v>
      </c>
      <c r="C49" s="237" t="str">
        <f>IF('START - AWARD DETAILS'!C31="","",'START - AWARD DETAILS'!C31)</f>
        <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15.75" hidden="1" customHeight="1">
      <c r="A50" s="1"/>
      <c r="B50" s="1">
        <v>12</v>
      </c>
      <c r="C50" s="237" t="str">
        <f>IF('START - AWARD DETAILS'!C32="","",'START - AWARD DETAILS'!C32)</f>
        <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15.75" hidden="1" customHeight="1">
      <c r="A51" s="1"/>
      <c r="B51" s="1">
        <v>13</v>
      </c>
      <c r="C51" s="237" t="str">
        <f>IF('START - AWARD DETAILS'!C33="","",'START - AWARD DETAILS'!C33)</f>
        <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15.75" hidden="1" customHeight="1">
      <c r="A52" s="1"/>
      <c r="B52" s="1">
        <v>14</v>
      </c>
      <c r="C52" s="237" t="str">
        <f>IF('START - AWARD DETAILS'!C34="","",'START - AWARD DETAILS'!C34)</f>
        <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15.75" hidden="1" customHeight="1">
      <c r="A53" s="1"/>
      <c r="B53" s="1">
        <v>15</v>
      </c>
      <c r="C53" s="237" t="str">
        <f>IF('START - AWARD DETAILS'!C35="","",'START - AWARD DETAILS'!C35)</f>
        <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15.75" hidden="1" customHeight="1">
      <c r="A54" s="1"/>
      <c r="B54" s="1">
        <v>16</v>
      </c>
      <c r="C54" s="237" t="str">
        <f>IF('START - AWARD DETAILS'!C36="","",'START - AWARD DETAILS'!C36)</f>
        <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15.75" hidden="1" customHeight="1">
      <c r="A55" s="1"/>
      <c r="B55" s="1">
        <v>17</v>
      </c>
      <c r="C55" s="237" t="str">
        <f>IF('START - AWARD DETAILS'!C37="","",'START - AWARD DETAILS'!C37)</f>
        <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15.75" hidden="1" customHeight="1">
      <c r="A56" s="1"/>
      <c r="B56" s="1">
        <v>18</v>
      </c>
      <c r="C56" s="237" t="str">
        <f>IF('START - AWARD DETAILS'!C38="","",'START - AWARD DETAILS'!C38)</f>
        <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15.75" hidden="1" customHeight="1">
      <c r="A57" s="1"/>
      <c r="B57" s="1">
        <v>19</v>
      </c>
      <c r="C57" s="237" t="str">
        <f>IF('START - AWARD DETAILS'!C39="","",'START - AWARD DETAILS'!C39)</f>
        <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15.75" hidden="1" customHeight="1">
      <c r="A58" s="1"/>
      <c r="B58" s="1">
        <v>20</v>
      </c>
      <c r="C58" s="237" t="str">
        <f>IF('START - AWARD DETAILS'!C40="","",'START - AWARD DETAILS'!C40)</f>
        <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15.7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15.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autoFilter ref="C12:F12" xr:uid="{00000000-0009-0000-0000-00000F000000}"/>
  <mergeCells count="3">
    <mergeCell ref="C3:AA3"/>
    <mergeCell ref="C9:AA9"/>
    <mergeCell ref="C30:AA30"/>
  </mergeCells>
  <dataValidations count="2">
    <dataValidation type="list" allowBlank="1" showErrorMessage="1" sqref="E13:E26" xr:uid="{00000000-0002-0000-0F00-000000000000}">
      <formula1>$D$38:$D$40</formula1>
    </dataValidation>
    <dataValidation type="list" allowBlank="1" showErrorMessage="1" sqref="C13:C26" xr:uid="{00000000-0002-0000-0F00-000001000000}">
      <formula1>$C$38:$C$58</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showGridLines="0" workbookViewId="0"/>
  </sheetViews>
  <sheetFormatPr defaultColWidth="14.42578125" defaultRowHeight="15" customHeight="1"/>
  <cols>
    <col min="1" max="2" width="1.42578125" customWidth="1"/>
    <col min="3" max="3" width="30.42578125" customWidth="1"/>
    <col min="4" max="4" width="29" customWidth="1"/>
    <col min="5" max="5" width="31.7109375" customWidth="1"/>
    <col min="6" max="6" width="9.42578125" customWidth="1"/>
    <col min="7" max="7" width="10.140625" customWidth="1"/>
    <col min="8" max="8" width="9.42578125" customWidth="1"/>
    <col min="9" max="9" width="26.28515625" customWidth="1"/>
    <col min="10" max="15" width="9.42578125" customWidth="1"/>
    <col min="16" max="17" width="1.42578125" customWidth="1"/>
    <col min="18" max="20" width="8" hidden="1" customWidth="1"/>
    <col min="21" max="22" width="1.42578125" hidden="1" customWidth="1"/>
    <col min="23" max="25" width="12.5703125" hidden="1" customWidth="1"/>
    <col min="26" max="26" width="7" customWidth="1"/>
  </cols>
  <sheetData>
    <row r="1" spans="1:26" ht="7.5" customHeight="1">
      <c r="A1" s="1"/>
      <c r="B1" s="1"/>
      <c r="C1" s="297"/>
      <c r="D1" s="297"/>
      <c r="E1" s="297"/>
      <c r="F1" s="297"/>
      <c r="G1" s="297"/>
      <c r="H1" s="297"/>
      <c r="I1" s="297"/>
      <c r="J1" s="297"/>
      <c r="K1" s="297"/>
      <c r="L1" s="297"/>
      <c r="M1" s="297"/>
      <c r="N1" s="297"/>
      <c r="O1" s="297"/>
      <c r="P1" s="1"/>
      <c r="Q1" s="1"/>
      <c r="R1" s="1"/>
      <c r="S1" s="1"/>
      <c r="T1" s="1"/>
      <c r="U1" s="1"/>
      <c r="V1" s="1"/>
      <c r="W1" s="1"/>
      <c r="X1" s="1"/>
      <c r="Y1" s="1"/>
      <c r="Z1" s="1"/>
    </row>
    <row r="2" spans="1:26" ht="7.5" customHeight="1">
      <c r="A2" s="1"/>
      <c r="B2" s="7"/>
      <c r="C2" s="298"/>
      <c r="D2" s="298"/>
      <c r="E2" s="298"/>
      <c r="F2" s="298"/>
      <c r="G2" s="298"/>
      <c r="H2" s="298"/>
      <c r="I2" s="298"/>
      <c r="J2" s="298"/>
      <c r="K2" s="298"/>
      <c r="L2" s="298"/>
      <c r="M2" s="298"/>
      <c r="N2" s="298"/>
      <c r="O2" s="298"/>
      <c r="P2" s="7"/>
      <c r="Q2" s="1"/>
      <c r="R2" s="1"/>
      <c r="S2" s="1"/>
      <c r="T2" s="1"/>
      <c r="U2" s="1"/>
      <c r="V2" s="1"/>
      <c r="W2" s="1"/>
      <c r="X2" s="1"/>
      <c r="Y2" s="1"/>
      <c r="Z2" s="1"/>
    </row>
    <row r="3" spans="1:26" ht="15.75" customHeight="1">
      <c r="A3" s="1"/>
      <c r="B3" s="7"/>
      <c r="C3" s="480" t="s">
        <v>238</v>
      </c>
      <c r="D3" s="458"/>
      <c r="E3" s="458"/>
      <c r="F3" s="458"/>
      <c r="G3" s="458"/>
      <c r="H3" s="458"/>
      <c r="I3" s="458"/>
      <c r="J3" s="458"/>
      <c r="K3" s="458"/>
      <c r="L3" s="458"/>
      <c r="M3" s="458"/>
      <c r="N3" s="458"/>
      <c r="O3" s="460"/>
      <c r="P3" s="7"/>
      <c r="Q3" s="1"/>
      <c r="R3" s="1"/>
      <c r="S3" s="1"/>
      <c r="T3" s="1"/>
      <c r="U3" s="1"/>
      <c r="V3" s="1"/>
      <c r="W3" s="1"/>
      <c r="X3" s="1"/>
      <c r="Y3" s="1"/>
      <c r="Z3" s="1"/>
    </row>
    <row r="4" spans="1:26" ht="7.5" customHeight="1">
      <c r="A4" s="1"/>
      <c r="B4" s="7"/>
      <c r="C4" s="298"/>
      <c r="D4" s="298"/>
      <c r="E4" s="298"/>
      <c r="F4" s="298"/>
      <c r="G4" s="298"/>
      <c r="H4" s="298"/>
      <c r="I4" s="298"/>
      <c r="J4" s="298"/>
      <c r="K4" s="298"/>
      <c r="L4" s="298"/>
      <c r="M4" s="298"/>
      <c r="N4" s="298"/>
      <c r="O4" s="298"/>
      <c r="P4" s="7"/>
      <c r="Q4" s="1"/>
      <c r="R4" s="1"/>
      <c r="S4" s="1"/>
      <c r="T4" s="1"/>
      <c r="U4" s="1"/>
      <c r="V4" s="1"/>
      <c r="W4" s="1"/>
      <c r="X4" s="1"/>
      <c r="Y4" s="1"/>
      <c r="Z4" s="1"/>
    </row>
    <row r="5" spans="1:26" ht="15.75" customHeight="1">
      <c r="A5" s="1"/>
      <c r="B5" s="7"/>
      <c r="C5" s="211" t="s">
        <v>21</v>
      </c>
      <c r="D5" s="481" t="e">
        <f>IF(#REF!=0,"",#REF!)</f>
        <v>#REF!</v>
      </c>
      <c r="E5" s="458"/>
      <c r="F5" s="458"/>
      <c r="G5" s="458"/>
      <c r="H5" s="458"/>
      <c r="I5" s="458"/>
      <c r="J5" s="458"/>
      <c r="K5" s="458"/>
      <c r="L5" s="458"/>
      <c r="M5" s="458"/>
      <c r="N5" s="458"/>
      <c r="O5" s="460"/>
      <c r="P5" s="7"/>
      <c r="Q5" s="1"/>
      <c r="R5" s="1"/>
      <c r="S5" s="1"/>
      <c r="T5" s="1"/>
      <c r="U5" s="1"/>
      <c r="V5" s="1"/>
      <c r="W5" s="1"/>
      <c r="X5" s="1"/>
      <c r="Y5" s="1"/>
      <c r="Z5" s="1"/>
    </row>
    <row r="6" spans="1:26" ht="7.5" customHeight="1">
      <c r="A6" s="1"/>
      <c r="B6" s="7"/>
      <c r="C6" s="298"/>
      <c r="D6" s="298"/>
      <c r="E6" s="298"/>
      <c r="F6" s="298"/>
      <c r="G6" s="298"/>
      <c r="H6" s="298"/>
      <c r="I6" s="298"/>
      <c r="J6" s="298"/>
      <c r="K6" s="298"/>
      <c r="L6" s="298"/>
      <c r="M6" s="298"/>
      <c r="N6" s="298"/>
      <c r="O6" s="298"/>
      <c r="P6" s="7"/>
      <c r="Q6" s="1"/>
      <c r="R6" s="1"/>
      <c r="S6" s="1"/>
      <c r="T6" s="1"/>
      <c r="U6" s="1"/>
      <c r="V6" s="1"/>
      <c r="W6" s="1"/>
      <c r="X6" s="1"/>
      <c r="Y6" s="1"/>
      <c r="Z6" s="1"/>
    </row>
    <row r="7" spans="1:26" ht="15.75" customHeight="1">
      <c r="A7" s="1"/>
      <c r="B7" s="7"/>
      <c r="C7" s="211" t="s">
        <v>22</v>
      </c>
      <c r="D7" s="481" t="e">
        <f>IF(#REF!=0,"",#REF!)</f>
        <v>#REF!</v>
      </c>
      <c r="E7" s="458"/>
      <c r="F7" s="458"/>
      <c r="G7" s="458"/>
      <c r="H7" s="458"/>
      <c r="I7" s="458"/>
      <c r="J7" s="458"/>
      <c r="K7" s="458"/>
      <c r="L7" s="458"/>
      <c r="M7" s="458"/>
      <c r="N7" s="458"/>
      <c r="O7" s="460"/>
      <c r="P7" s="7"/>
      <c r="Q7" s="1"/>
      <c r="R7" s="1"/>
      <c r="S7" s="1"/>
      <c r="T7" s="1"/>
      <c r="U7" s="1"/>
      <c r="V7" s="1"/>
      <c r="W7" s="1"/>
      <c r="X7" s="1"/>
      <c r="Y7" s="1"/>
      <c r="Z7" s="1"/>
    </row>
    <row r="8" spans="1:26" ht="7.5" customHeight="1">
      <c r="A8" s="1"/>
      <c r="B8" s="7"/>
      <c r="C8" s="298"/>
      <c r="D8" s="298"/>
      <c r="E8" s="298"/>
      <c r="F8" s="298"/>
      <c r="G8" s="298"/>
      <c r="H8" s="298"/>
      <c r="I8" s="298"/>
      <c r="J8" s="298"/>
      <c r="K8" s="298"/>
      <c r="L8" s="298"/>
      <c r="M8" s="298"/>
      <c r="N8" s="298"/>
      <c r="O8" s="298"/>
      <c r="P8" s="7"/>
      <c r="Q8" s="1"/>
      <c r="R8" s="1"/>
      <c r="S8" s="1"/>
      <c r="T8" s="1"/>
      <c r="U8" s="1"/>
      <c r="V8" s="1"/>
      <c r="W8" s="1"/>
      <c r="X8" s="1"/>
      <c r="Y8" s="1"/>
      <c r="Z8" s="1"/>
    </row>
    <row r="9" spans="1:26" ht="242.25" customHeight="1">
      <c r="A9" s="1"/>
      <c r="B9" s="7"/>
      <c r="C9" s="473" t="s">
        <v>239</v>
      </c>
      <c r="D9" s="458"/>
      <c r="E9" s="458"/>
      <c r="F9" s="458"/>
      <c r="G9" s="458"/>
      <c r="H9" s="458"/>
      <c r="I9" s="458"/>
      <c r="J9" s="458"/>
      <c r="K9" s="458"/>
      <c r="L9" s="458"/>
      <c r="M9" s="458"/>
      <c r="N9" s="458"/>
      <c r="O9" s="460"/>
      <c r="P9" s="7"/>
      <c r="Q9" s="1"/>
      <c r="R9" s="1"/>
      <c r="S9" s="1"/>
      <c r="T9" s="1"/>
      <c r="U9" s="1"/>
      <c r="V9" s="1"/>
      <c r="W9" s="1"/>
      <c r="X9" s="1"/>
      <c r="Y9" s="1"/>
      <c r="Z9" s="1"/>
    </row>
    <row r="10" spans="1:26" ht="7.5" customHeight="1">
      <c r="A10" s="1"/>
      <c r="B10" s="7"/>
      <c r="C10" s="298"/>
      <c r="D10" s="298"/>
      <c r="E10" s="298"/>
      <c r="F10" s="298"/>
      <c r="G10" s="298"/>
      <c r="H10" s="298"/>
      <c r="I10" s="298"/>
      <c r="J10" s="298"/>
      <c r="K10" s="298"/>
      <c r="L10" s="298"/>
      <c r="M10" s="298"/>
      <c r="N10" s="298"/>
      <c r="O10" s="298"/>
      <c r="P10" s="7"/>
      <c r="Q10" s="1"/>
      <c r="R10" s="1"/>
      <c r="S10" s="1"/>
      <c r="T10" s="1"/>
      <c r="U10" s="1"/>
      <c r="V10" s="1"/>
      <c r="W10" s="1"/>
      <c r="X10" s="1"/>
      <c r="Y10" s="1"/>
      <c r="Z10" s="1"/>
    </row>
    <row r="11" spans="1:26" ht="16.5" customHeight="1">
      <c r="A11" s="1"/>
      <c r="B11" s="7"/>
      <c r="C11" s="298"/>
      <c r="D11" s="298"/>
      <c r="E11" s="298"/>
      <c r="F11" s="298"/>
      <c r="G11" s="298"/>
      <c r="H11" s="298"/>
      <c r="I11" s="298"/>
      <c r="J11" s="298"/>
      <c r="K11" s="298"/>
      <c r="L11" s="298"/>
      <c r="M11" s="298"/>
      <c r="N11" s="298"/>
      <c r="O11" s="298"/>
      <c r="P11" s="7"/>
      <c r="Q11" s="1"/>
      <c r="R11" s="1"/>
      <c r="S11" s="1"/>
      <c r="T11" s="1"/>
      <c r="U11" s="1"/>
      <c r="V11" s="1"/>
      <c r="W11" s="1"/>
      <c r="X11" s="1"/>
      <c r="Y11" s="1"/>
      <c r="Z11" s="1"/>
    </row>
    <row r="12" spans="1:26" ht="19.5" customHeight="1">
      <c r="A12" s="1"/>
      <c r="B12" s="7"/>
      <c r="C12" s="299" t="s">
        <v>240</v>
      </c>
      <c r="D12" s="300" t="s">
        <v>105</v>
      </c>
      <c r="E12" s="301" t="s">
        <v>241</v>
      </c>
      <c r="F12" s="298"/>
      <c r="G12" s="298"/>
      <c r="H12" s="298"/>
      <c r="I12" s="302"/>
      <c r="J12" s="298"/>
      <c r="K12" s="298"/>
      <c r="L12" s="298"/>
      <c r="M12" s="298"/>
      <c r="N12" s="298"/>
      <c r="O12" s="298"/>
      <c r="P12" s="7"/>
      <c r="Q12" s="1"/>
      <c r="R12" s="1"/>
      <c r="S12" s="1"/>
      <c r="T12" s="1"/>
      <c r="U12" s="1"/>
      <c r="V12" s="1"/>
      <c r="W12" s="1"/>
      <c r="X12" s="1"/>
      <c r="Y12" s="1"/>
      <c r="Z12" s="1"/>
    </row>
    <row r="13" spans="1:26" ht="19.5" customHeight="1">
      <c r="A13" s="1"/>
      <c r="B13" s="7"/>
      <c r="C13" s="303" t="s">
        <v>242</v>
      </c>
      <c r="D13" s="300" t="s">
        <v>105</v>
      </c>
      <c r="E13" s="304" t="str">
        <f>IFERROR(O52/D13,"")</f>
        <v/>
      </c>
      <c r="F13" s="298"/>
      <c r="G13" s="298"/>
      <c r="H13" s="298"/>
      <c r="I13" s="298"/>
      <c r="J13" s="298"/>
      <c r="K13" s="298"/>
      <c r="L13" s="298"/>
      <c r="M13" s="298"/>
      <c r="N13" s="298"/>
      <c r="O13" s="298"/>
      <c r="P13" s="7"/>
      <c r="Q13" s="1"/>
      <c r="R13" s="1"/>
      <c r="S13" s="1"/>
      <c r="T13" s="1"/>
      <c r="U13" s="1"/>
      <c r="V13" s="1"/>
      <c r="W13" s="1"/>
      <c r="X13" s="1"/>
      <c r="Y13" s="1"/>
      <c r="Z13" s="1"/>
    </row>
    <row r="14" spans="1:26" ht="26.25" customHeight="1">
      <c r="A14" s="1"/>
      <c r="B14" s="7"/>
      <c r="C14" s="305" t="s">
        <v>243</v>
      </c>
      <c r="D14" s="300" t="s">
        <v>105</v>
      </c>
      <c r="E14" s="298"/>
      <c r="F14" s="298"/>
      <c r="G14" s="298"/>
      <c r="H14" s="298"/>
      <c r="I14" s="298"/>
      <c r="J14" s="298"/>
      <c r="K14" s="298"/>
      <c r="L14" s="298"/>
      <c r="M14" s="298"/>
      <c r="N14" s="298"/>
      <c r="O14" s="298"/>
      <c r="P14" s="7"/>
      <c r="Q14" s="1"/>
      <c r="R14" s="1"/>
      <c r="S14" s="1"/>
      <c r="T14" s="1"/>
      <c r="U14" s="1"/>
      <c r="V14" s="1"/>
      <c r="W14" s="1"/>
      <c r="X14" s="1"/>
      <c r="Y14" s="1"/>
      <c r="Z14" s="1"/>
    </row>
    <row r="15" spans="1:26" ht="19.5" customHeight="1">
      <c r="A15" s="1"/>
      <c r="B15" s="7"/>
      <c r="C15" s="306" t="s">
        <v>244</v>
      </c>
      <c r="D15" s="307"/>
      <c r="E15" s="298"/>
      <c r="F15" s="298"/>
      <c r="G15" s="298"/>
      <c r="H15" s="298"/>
      <c r="I15" s="298"/>
      <c r="J15" s="298"/>
      <c r="K15" s="298"/>
      <c r="L15" s="298"/>
      <c r="M15" s="298"/>
      <c r="N15" s="298"/>
      <c r="O15" s="298"/>
      <c r="P15" s="7"/>
      <c r="Q15" s="1"/>
      <c r="R15" s="1"/>
      <c r="S15" s="1"/>
      <c r="T15" s="1"/>
      <c r="U15" s="1"/>
      <c r="V15" s="1"/>
      <c r="W15" s="1"/>
      <c r="X15" s="1"/>
      <c r="Y15" s="1"/>
      <c r="Z15" s="1"/>
    </row>
    <row r="16" spans="1:26" ht="22.5" customHeight="1">
      <c r="A16" s="1"/>
      <c r="B16" s="7"/>
      <c r="C16" s="308" t="s">
        <v>245</v>
      </c>
      <c r="D16" s="298"/>
      <c r="E16" s="298"/>
      <c r="F16" s="298"/>
      <c r="G16" s="298"/>
      <c r="H16" s="298"/>
      <c r="I16" s="298"/>
      <c r="J16" s="298"/>
      <c r="K16" s="298"/>
      <c r="L16" s="298"/>
      <c r="M16" s="298"/>
      <c r="N16" s="298"/>
      <c r="O16" s="298"/>
      <c r="P16" s="7"/>
      <c r="Q16" s="1"/>
      <c r="R16" s="1"/>
      <c r="S16" s="1"/>
      <c r="T16" s="1"/>
      <c r="U16" s="1"/>
      <c r="V16" s="1"/>
      <c r="W16" s="1"/>
      <c r="X16" s="1"/>
      <c r="Y16" s="1"/>
      <c r="Z16" s="1"/>
    </row>
    <row r="17" spans="1:26" ht="51" customHeight="1">
      <c r="A17" s="1"/>
      <c r="B17" s="7"/>
      <c r="C17" s="309" t="s">
        <v>246</v>
      </c>
      <c r="D17" s="310" t="s">
        <v>247</v>
      </c>
      <c r="E17" s="311" t="s">
        <v>248</v>
      </c>
      <c r="F17" s="312" t="s">
        <v>249</v>
      </c>
      <c r="G17" s="312" t="s">
        <v>250</v>
      </c>
      <c r="H17" s="313" t="s">
        <v>251</v>
      </c>
      <c r="I17" s="312" t="s">
        <v>69</v>
      </c>
      <c r="J17" s="312" t="s">
        <v>25</v>
      </c>
      <c r="K17" s="312" t="s">
        <v>26</v>
      </c>
      <c r="L17" s="312" t="s">
        <v>27</v>
      </c>
      <c r="M17" s="312" t="s">
        <v>28</v>
      </c>
      <c r="N17" s="314" t="s">
        <v>29</v>
      </c>
      <c r="O17" s="315" t="s">
        <v>30</v>
      </c>
      <c r="P17" s="7"/>
      <c r="Q17" s="1"/>
      <c r="R17" s="1"/>
      <c r="S17" s="1"/>
      <c r="T17" s="1"/>
      <c r="U17" s="1"/>
      <c r="V17" s="1"/>
      <c r="W17" s="1"/>
      <c r="X17" s="1"/>
      <c r="Y17" s="1"/>
      <c r="Z17" s="1"/>
    </row>
    <row r="18" spans="1:26">
      <c r="A18" s="1"/>
      <c r="B18" s="7"/>
      <c r="C18" s="316" t="s">
        <v>105</v>
      </c>
      <c r="D18" s="317"/>
      <c r="E18" s="318" t="s">
        <v>91</v>
      </c>
      <c r="F18" s="319" t="s">
        <v>91</v>
      </c>
      <c r="G18" s="319" t="s">
        <v>91</v>
      </c>
      <c r="H18" s="320" t="str">
        <f t="shared" ref="H18:H30" si="0">IFERROR((VLOOKUP($E18,$D$57:$E$75,2,0)*IF(C18=$C$57,$D$12,$D$13))*F18*G18,"£0")</f>
        <v>£0</v>
      </c>
      <c r="I18" s="321"/>
      <c r="J18" s="321"/>
      <c r="K18" s="321"/>
      <c r="L18" s="321">
        <f>H18/2</f>
        <v>0</v>
      </c>
      <c r="M18" s="321">
        <f>L18</f>
        <v>0</v>
      </c>
      <c r="N18" s="322"/>
      <c r="O18" s="323">
        <f t="shared" ref="O18:O30" si="1">SUM(J18:N18)</f>
        <v>0</v>
      </c>
      <c r="P18" s="7"/>
      <c r="Q18" s="1"/>
      <c r="R18" s="1"/>
      <c r="S18" s="1"/>
      <c r="T18" s="1"/>
      <c r="U18" s="1"/>
      <c r="V18" s="1"/>
      <c r="W18" s="1"/>
      <c r="X18" s="1"/>
      <c r="Y18" s="1"/>
      <c r="Z18" s="1"/>
    </row>
    <row r="19" spans="1:26">
      <c r="A19" s="1"/>
      <c r="B19" s="7"/>
      <c r="C19" s="316" t="s">
        <v>105</v>
      </c>
      <c r="D19" s="317"/>
      <c r="E19" s="318" t="s">
        <v>91</v>
      </c>
      <c r="F19" s="319" t="s">
        <v>91</v>
      </c>
      <c r="G19" s="319" t="s">
        <v>91</v>
      </c>
      <c r="H19" s="320" t="str">
        <f t="shared" si="0"/>
        <v>£0</v>
      </c>
      <c r="I19" s="321"/>
      <c r="J19" s="321"/>
      <c r="K19" s="321"/>
      <c r="L19" s="321"/>
      <c r="M19" s="321"/>
      <c r="N19" s="322"/>
      <c r="O19" s="323">
        <f t="shared" si="1"/>
        <v>0</v>
      </c>
      <c r="P19" s="7"/>
      <c r="Q19" s="1"/>
      <c r="R19" s="1"/>
      <c r="S19" s="1"/>
      <c r="T19" s="1"/>
      <c r="U19" s="1"/>
      <c r="V19" s="1"/>
      <c r="W19" s="1"/>
      <c r="X19" s="1"/>
      <c r="Y19" s="1"/>
      <c r="Z19" s="1"/>
    </row>
    <row r="20" spans="1:26">
      <c r="A20" s="1"/>
      <c r="B20" s="7"/>
      <c r="C20" s="316" t="s">
        <v>105</v>
      </c>
      <c r="D20" s="317"/>
      <c r="E20" s="318" t="s">
        <v>91</v>
      </c>
      <c r="F20" s="319" t="s">
        <v>91</v>
      </c>
      <c r="G20" s="319" t="s">
        <v>91</v>
      </c>
      <c r="H20" s="320" t="str">
        <f t="shared" si="0"/>
        <v>£0</v>
      </c>
      <c r="I20" s="321"/>
      <c r="J20" s="321"/>
      <c r="K20" s="321"/>
      <c r="L20" s="321"/>
      <c r="M20" s="321"/>
      <c r="N20" s="322"/>
      <c r="O20" s="323">
        <f t="shared" si="1"/>
        <v>0</v>
      </c>
      <c r="P20" s="7"/>
      <c r="Q20" s="1"/>
      <c r="R20" s="1"/>
      <c r="S20" s="1"/>
      <c r="T20" s="1"/>
      <c r="U20" s="1"/>
      <c r="V20" s="1"/>
      <c r="W20" s="1"/>
      <c r="X20" s="1"/>
      <c r="Y20" s="1"/>
      <c r="Z20" s="1"/>
    </row>
    <row r="21" spans="1:26" ht="15.75" customHeight="1">
      <c r="A21" s="1"/>
      <c r="B21" s="7"/>
      <c r="C21" s="316" t="s">
        <v>105</v>
      </c>
      <c r="D21" s="317"/>
      <c r="E21" s="318" t="s">
        <v>91</v>
      </c>
      <c r="F21" s="319" t="s">
        <v>91</v>
      </c>
      <c r="G21" s="319" t="s">
        <v>91</v>
      </c>
      <c r="H21" s="320" t="str">
        <f t="shared" si="0"/>
        <v>£0</v>
      </c>
      <c r="I21" s="321"/>
      <c r="J21" s="321"/>
      <c r="K21" s="321"/>
      <c r="L21" s="321"/>
      <c r="M21" s="321"/>
      <c r="N21" s="322"/>
      <c r="O21" s="323">
        <f t="shared" si="1"/>
        <v>0</v>
      </c>
      <c r="P21" s="7"/>
      <c r="Q21" s="1"/>
      <c r="R21" s="1"/>
      <c r="S21" s="1"/>
      <c r="T21" s="1"/>
      <c r="U21" s="1"/>
      <c r="V21" s="1"/>
      <c r="W21" s="1"/>
      <c r="X21" s="1"/>
      <c r="Y21" s="1"/>
      <c r="Z21" s="1"/>
    </row>
    <row r="22" spans="1:26" ht="15.75" customHeight="1">
      <c r="A22" s="1"/>
      <c r="B22" s="7"/>
      <c r="C22" s="316" t="s">
        <v>105</v>
      </c>
      <c r="D22" s="317"/>
      <c r="E22" s="318" t="s">
        <v>91</v>
      </c>
      <c r="F22" s="319" t="s">
        <v>91</v>
      </c>
      <c r="G22" s="319" t="s">
        <v>91</v>
      </c>
      <c r="H22" s="320" t="str">
        <f t="shared" si="0"/>
        <v>£0</v>
      </c>
      <c r="I22" s="321"/>
      <c r="J22" s="321"/>
      <c r="K22" s="321"/>
      <c r="L22" s="321"/>
      <c r="M22" s="321"/>
      <c r="N22" s="322"/>
      <c r="O22" s="323">
        <f t="shared" si="1"/>
        <v>0</v>
      </c>
      <c r="P22" s="7"/>
      <c r="Q22" s="1"/>
      <c r="R22" s="1"/>
      <c r="S22" s="1"/>
      <c r="T22" s="1"/>
      <c r="U22" s="1"/>
      <c r="V22" s="1"/>
      <c r="W22" s="1"/>
      <c r="X22" s="1"/>
      <c r="Y22" s="1"/>
      <c r="Z22" s="1"/>
    </row>
    <row r="23" spans="1:26" ht="15.75" customHeight="1">
      <c r="A23" s="1"/>
      <c r="B23" s="7"/>
      <c r="C23" s="316" t="s">
        <v>105</v>
      </c>
      <c r="D23" s="317"/>
      <c r="E23" s="318" t="s">
        <v>91</v>
      </c>
      <c r="F23" s="319" t="s">
        <v>91</v>
      </c>
      <c r="G23" s="319" t="s">
        <v>91</v>
      </c>
      <c r="H23" s="320" t="str">
        <f t="shared" si="0"/>
        <v>£0</v>
      </c>
      <c r="I23" s="321"/>
      <c r="J23" s="321"/>
      <c r="K23" s="321"/>
      <c r="L23" s="321"/>
      <c r="M23" s="321"/>
      <c r="N23" s="322"/>
      <c r="O23" s="323">
        <f t="shared" si="1"/>
        <v>0</v>
      </c>
      <c r="P23" s="7"/>
      <c r="Q23" s="1"/>
      <c r="R23" s="1"/>
      <c r="S23" s="1"/>
      <c r="T23" s="1"/>
      <c r="U23" s="1"/>
      <c r="V23" s="1"/>
      <c r="W23" s="1"/>
      <c r="X23" s="1"/>
      <c r="Y23" s="1"/>
      <c r="Z23" s="1"/>
    </row>
    <row r="24" spans="1:26" ht="15.75" customHeight="1">
      <c r="A24" s="1"/>
      <c r="B24" s="7"/>
      <c r="C24" s="316" t="s">
        <v>105</v>
      </c>
      <c r="D24" s="317"/>
      <c r="E24" s="318" t="s">
        <v>91</v>
      </c>
      <c r="F24" s="319" t="s">
        <v>91</v>
      </c>
      <c r="G24" s="319" t="s">
        <v>91</v>
      </c>
      <c r="H24" s="320" t="str">
        <f t="shared" si="0"/>
        <v>£0</v>
      </c>
      <c r="I24" s="321"/>
      <c r="J24" s="321"/>
      <c r="K24" s="321"/>
      <c r="L24" s="321"/>
      <c r="M24" s="321"/>
      <c r="N24" s="322"/>
      <c r="O24" s="323">
        <f t="shared" si="1"/>
        <v>0</v>
      </c>
      <c r="P24" s="7"/>
      <c r="Q24" s="1"/>
      <c r="R24" s="1"/>
      <c r="S24" s="1"/>
      <c r="T24" s="1"/>
      <c r="U24" s="1"/>
      <c r="V24" s="1"/>
      <c r="W24" s="1"/>
      <c r="X24" s="1"/>
      <c r="Y24" s="1"/>
      <c r="Z24" s="1"/>
    </row>
    <row r="25" spans="1:26" ht="15.75" customHeight="1">
      <c r="A25" s="1"/>
      <c r="B25" s="7"/>
      <c r="C25" s="316" t="s">
        <v>105</v>
      </c>
      <c r="D25" s="317"/>
      <c r="E25" s="318" t="s">
        <v>91</v>
      </c>
      <c r="F25" s="319" t="s">
        <v>91</v>
      </c>
      <c r="G25" s="319" t="s">
        <v>91</v>
      </c>
      <c r="H25" s="320" t="str">
        <f t="shared" si="0"/>
        <v>£0</v>
      </c>
      <c r="I25" s="321"/>
      <c r="J25" s="321"/>
      <c r="K25" s="321"/>
      <c r="L25" s="321"/>
      <c r="M25" s="321"/>
      <c r="N25" s="322"/>
      <c r="O25" s="323">
        <f t="shared" si="1"/>
        <v>0</v>
      </c>
      <c r="P25" s="7"/>
      <c r="Q25" s="1"/>
      <c r="R25" s="1"/>
      <c r="S25" s="1"/>
      <c r="T25" s="1"/>
      <c r="U25" s="1"/>
      <c r="V25" s="1"/>
      <c r="W25" s="1"/>
      <c r="X25" s="1"/>
      <c r="Y25" s="1"/>
      <c r="Z25" s="1"/>
    </row>
    <row r="26" spans="1:26" ht="15.75" customHeight="1">
      <c r="A26" s="1"/>
      <c r="B26" s="7"/>
      <c r="C26" s="316" t="s">
        <v>105</v>
      </c>
      <c r="D26" s="317"/>
      <c r="E26" s="318" t="s">
        <v>91</v>
      </c>
      <c r="F26" s="319" t="s">
        <v>91</v>
      </c>
      <c r="G26" s="319" t="s">
        <v>91</v>
      </c>
      <c r="H26" s="320" t="str">
        <f t="shared" si="0"/>
        <v>£0</v>
      </c>
      <c r="I26" s="321"/>
      <c r="J26" s="321"/>
      <c r="K26" s="321"/>
      <c r="L26" s="321"/>
      <c r="M26" s="321"/>
      <c r="N26" s="322"/>
      <c r="O26" s="323">
        <f t="shared" si="1"/>
        <v>0</v>
      </c>
      <c r="P26" s="7"/>
      <c r="Q26" s="1"/>
      <c r="R26" s="1"/>
      <c r="S26" s="1"/>
      <c r="T26" s="1"/>
      <c r="U26" s="1"/>
      <c r="V26" s="1"/>
      <c r="W26" s="1"/>
      <c r="X26" s="1"/>
      <c r="Y26" s="1"/>
      <c r="Z26" s="1"/>
    </row>
    <row r="27" spans="1:26" ht="15.75" customHeight="1">
      <c r="A27" s="1"/>
      <c r="B27" s="7"/>
      <c r="C27" s="316" t="s">
        <v>105</v>
      </c>
      <c r="D27" s="317"/>
      <c r="E27" s="318" t="s">
        <v>91</v>
      </c>
      <c r="F27" s="319" t="s">
        <v>91</v>
      </c>
      <c r="G27" s="319" t="s">
        <v>91</v>
      </c>
      <c r="H27" s="320" t="str">
        <f t="shared" si="0"/>
        <v>£0</v>
      </c>
      <c r="I27" s="321"/>
      <c r="J27" s="321"/>
      <c r="K27" s="321"/>
      <c r="L27" s="321"/>
      <c r="M27" s="321"/>
      <c r="N27" s="322"/>
      <c r="O27" s="323">
        <f t="shared" si="1"/>
        <v>0</v>
      </c>
      <c r="P27" s="7"/>
      <c r="Q27" s="1"/>
      <c r="R27" s="1"/>
      <c r="S27" s="1"/>
      <c r="T27" s="1"/>
      <c r="U27" s="1"/>
      <c r="V27" s="1"/>
      <c r="W27" s="1"/>
      <c r="X27" s="1"/>
      <c r="Y27" s="1"/>
      <c r="Z27" s="1"/>
    </row>
    <row r="28" spans="1:26" ht="15.75" customHeight="1">
      <c r="A28" s="1"/>
      <c r="B28" s="7"/>
      <c r="C28" s="316" t="s">
        <v>105</v>
      </c>
      <c r="D28" s="317"/>
      <c r="E28" s="318" t="s">
        <v>91</v>
      </c>
      <c r="F28" s="319" t="s">
        <v>91</v>
      </c>
      <c r="G28" s="319" t="s">
        <v>91</v>
      </c>
      <c r="H28" s="320" t="str">
        <f t="shared" si="0"/>
        <v>£0</v>
      </c>
      <c r="I28" s="321"/>
      <c r="J28" s="321"/>
      <c r="K28" s="321"/>
      <c r="L28" s="321"/>
      <c r="M28" s="321"/>
      <c r="N28" s="322"/>
      <c r="O28" s="323">
        <f t="shared" si="1"/>
        <v>0</v>
      </c>
      <c r="P28" s="7"/>
      <c r="Q28" s="1"/>
      <c r="R28" s="1"/>
      <c r="S28" s="1"/>
      <c r="T28" s="1"/>
      <c r="U28" s="1"/>
      <c r="V28" s="1"/>
      <c r="W28" s="1"/>
      <c r="X28" s="1"/>
      <c r="Y28" s="1"/>
      <c r="Z28" s="1"/>
    </row>
    <row r="29" spans="1:26" ht="15.75" customHeight="1">
      <c r="A29" s="1"/>
      <c r="B29" s="7"/>
      <c r="C29" s="316" t="s">
        <v>105</v>
      </c>
      <c r="D29" s="317"/>
      <c r="E29" s="318" t="s">
        <v>91</v>
      </c>
      <c r="F29" s="319" t="s">
        <v>91</v>
      </c>
      <c r="G29" s="319" t="s">
        <v>91</v>
      </c>
      <c r="H29" s="320" t="str">
        <f t="shared" si="0"/>
        <v>£0</v>
      </c>
      <c r="I29" s="321"/>
      <c r="J29" s="321"/>
      <c r="K29" s="321"/>
      <c r="L29" s="321"/>
      <c r="M29" s="321"/>
      <c r="N29" s="322"/>
      <c r="O29" s="323">
        <f t="shared" si="1"/>
        <v>0</v>
      </c>
      <c r="P29" s="7"/>
      <c r="Q29" s="1"/>
      <c r="R29" s="1"/>
      <c r="S29" s="1"/>
      <c r="T29" s="1"/>
      <c r="U29" s="1"/>
      <c r="V29" s="1"/>
      <c r="W29" s="1"/>
      <c r="X29" s="1"/>
      <c r="Y29" s="1"/>
      <c r="Z29" s="1"/>
    </row>
    <row r="30" spans="1:26" ht="15.75" customHeight="1">
      <c r="A30" s="1"/>
      <c r="B30" s="7"/>
      <c r="C30" s="324" t="s">
        <v>105</v>
      </c>
      <c r="D30" s="325"/>
      <c r="E30" s="326" t="s">
        <v>91</v>
      </c>
      <c r="F30" s="327" t="s">
        <v>91</v>
      </c>
      <c r="G30" s="327" t="s">
        <v>91</v>
      </c>
      <c r="H30" s="320" t="str">
        <f t="shared" si="0"/>
        <v>£0</v>
      </c>
      <c r="I30" s="328"/>
      <c r="J30" s="328"/>
      <c r="K30" s="328"/>
      <c r="L30" s="328"/>
      <c r="M30" s="328"/>
      <c r="N30" s="329"/>
      <c r="O30" s="330">
        <f t="shared" si="1"/>
        <v>0</v>
      </c>
      <c r="P30" s="7"/>
      <c r="Q30" s="1"/>
      <c r="R30" s="1"/>
      <c r="S30" s="1"/>
      <c r="T30" s="1"/>
      <c r="U30" s="1"/>
      <c r="V30" s="1"/>
      <c r="W30" s="1"/>
      <c r="X30" s="1"/>
      <c r="Y30" s="1"/>
      <c r="Z30" s="1"/>
    </row>
    <row r="31" spans="1:26" ht="15.75" customHeight="1">
      <c r="A31" s="1"/>
      <c r="B31" s="7"/>
      <c r="C31" s="331"/>
      <c r="D31" s="332"/>
      <c r="E31" s="333"/>
      <c r="F31" s="334"/>
      <c r="G31" s="334"/>
      <c r="H31" s="335"/>
      <c r="I31" s="336"/>
      <c r="J31" s="337">
        <f t="shared" ref="J31:O31" si="2">SUM(J18:J30)</f>
        <v>0</v>
      </c>
      <c r="K31" s="337">
        <f t="shared" si="2"/>
        <v>0</v>
      </c>
      <c r="L31" s="337">
        <f t="shared" si="2"/>
        <v>0</v>
      </c>
      <c r="M31" s="337">
        <f t="shared" si="2"/>
        <v>0</v>
      </c>
      <c r="N31" s="337">
        <f t="shared" si="2"/>
        <v>0</v>
      </c>
      <c r="O31" s="337">
        <f t="shared" si="2"/>
        <v>0</v>
      </c>
      <c r="P31" s="7"/>
      <c r="Q31" s="1"/>
      <c r="R31" s="1"/>
      <c r="S31" s="1"/>
      <c r="T31" s="1"/>
      <c r="U31" s="1"/>
      <c r="V31" s="1"/>
      <c r="W31" s="1"/>
      <c r="X31" s="1"/>
      <c r="Y31" s="1"/>
      <c r="Z31" s="1"/>
    </row>
    <row r="32" spans="1:26" ht="7.5" customHeight="1">
      <c r="A32" s="1"/>
      <c r="B32" s="7"/>
      <c r="C32" s="298"/>
      <c r="D32" s="298"/>
      <c r="E32" s="298"/>
      <c r="F32" s="298"/>
      <c r="G32" s="298"/>
      <c r="H32" s="298"/>
      <c r="I32" s="298"/>
      <c r="J32" s="298"/>
      <c r="K32" s="298"/>
      <c r="L32" s="298"/>
      <c r="M32" s="298"/>
      <c r="N32" s="298"/>
      <c r="O32" s="298"/>
      <c r="P32" s="7"/>
      <c r="Q32" s="1"/>
      <c r="R32" s="1"/>
      <c r="S32" s="1"/>
      <c r="T32" s="1"/>
      <c r="U32" s="1"/>
      <c r="V32" s="1"/>
      <c r="W32" s="1"/>
      <c r="X32" s="1"/>
      <c r="Y32" s="1"/>
      <c r="Z32" s="1"/>
    </row>
    <row r="33" spans="1:26" ht="15.75" customHeight="1">
      <c r="A33" s="1"/>
      <c r="B33" s="7"/>
      <c r="C33" s="308" t="s">
        <v>252</v>
      </c>
      <c r="D33" s="298"/>
      <c r="E33" s="298"/>
      <c r="F33" s="298"/>
      <c r="G33" s="298"/>
      <c r="H33" s="298"/>
      <c r="I33" s="298"/>
      <c r="J33" s="298"/>
      <c r="K33" s="298"/>
      <c r="L33" s="298"/>
      <c r="M33" s="298"/>
      <c r="N33" s="298"/>
      <c r="O33" s="298"/>
      <c r="P33" s="7"/>
      <c r="Q33" s="1"/>
      <c r="R33" s="1"/>
      <c r="S33" s="1"/>
      <c r="T33" s="1"/>
      <c r="U33" s="1"/>
      <c r="V33" s="1"/>
      <c r="W33" s="1"/>
      <c r="X33" s="1"/>
      <c r="Y33" s="1"/>
      <c r="Z33" s="1"/>
    </row>
    <row r="34" spans="1:26" ht="49.5" customHeight="1">
      <c r="A34" s="1"/>
      <c r="B34" s="7"/>
      <c r="C34" s="309" t="s">
        <v>253</v>
      </c>
      <c r="D34" s="338" t="s">
        <v>254</v>
      </c>
      <c r="E34" s="314" t="s">
        <v>209</v>
      </c>
      <c r="F34" s="339" t="s">
        <v>255</v>
      </c>
      <c r="G34" s="339" t="s">
        <v>255</v>
      </c>
      <c r="H34" s="340" t="s">
        <v>256</v>
      </c>
      <c r="I34" s="312" t="s">
        <v>69</v>
      </c>
      <c r="J34" s="312" t="s">
        <v>25</v>
      </c>
      <c r="K34" s="312" t="s">
        <v>26</v>
      </c>
      <c r="L34" s="312" t="s">
        <v>27</v>
      </c>
      <c r="M34" s="312" t="s">
        <v>28</v>
      </c>
      <c r="N34" s="314" t="s">
        <v>29</v>
      </c>
      <c r="O34" s="315" t="s">
        <v>30</v>
      </c>
      <c r="P34" s="7"/>
      <c r="Q34" s="1"/>
      <c r="R34" s="1"/>
      <c r="S34" s="1"/>
      <c r="T34" s="1"/>
      <c r="U34" s="1"/>
      <c r="V34" s="1"/>
      <c r="W34" s="1"/>
      <c r="X34" s="1"/>
      <c r="Y34" s="1"/>
      <c r="Z34" s="1"/>
    </row>
    <row r="35" spans="1:26" ht="15.75" customHeight="1">
      <c r="A35" s="1"/>
      <c r="B35" s="7"/>
      <c r="C35" s="341"/>
      <c r="D35" s="342"/>
      <c r="E35" s="343"/>
      <c r="F35" s="344" t="s">
        <v>255</v>
      </c>
      <c r="G35" s="344" t="s">
        <v>255</v>
      </c>
      <c r="H35" s="345">
        <f t="shared" ref="H35:H47" si="3">D35*E35</f>
        <v>0</v>
      </c>
      <c r="I35" s="321"/>
      <c r="J35" s="321"/>
      <c r="K35" s="321"/>
      <c r="L35" s="321"/>
      <c r="M35" s="321"/>
      <c r="N35" s="322"/>
      <c r="O35" s="323">
        <f t="shared" ref="O35:O47" si="4">SUM(J35:N35)</f>
        <v>0</v>
      </c>
      <c r="P35" s="7"/>
      <c r="Q35" s="1"/>
      <c r="R35" s="1"/>
      <c r="S35" s="1"/>
      <c r="T35" s="1"/>
      <c r="U35" s="1"/>
      <c r="V35" s="1"/>
      <c r="W35" s="1"/>
      <c r="X35" s="1"/>
      <c r="Y35" s="1"/>
      <c r="Z35" s="1"/>
    </row>
    <row r="36" spans="1:26" ht="15.75" customHeight="1">
      <c r="A36" s="1"/>
      <c r="B36" s="7"/>
      <c r="C36" s="341"/>
      <c r="D36" s="342"/>
      <c r="E36" s="343"/>
      <c r="F36" s="344" t="s">
        <v>255</v>
      </c>
      <c r="G36" s="344" t="s">
        <v>255</v>
      </c>
      <c r="H36" s="345">
        <f t="shared" si="3"/>
        <v>0</v>
      </c>
      <c r="I36" s="321"/>
      <c r="J36" s="321"/>
      <c r="K36" s="321"/>
      <c r="L36" s="321"/>
      <c r="M36" s="321"/>
      <c r="N36" s="322"/>
      <c r="O36" s="323">
        <f t="shared" si="4"/>
        <v>0</v>
      </c>
      <c r="P36" s="7"/>
      <c r="Q36" s="1"/>
      <c r="R36" s="1"/>
      <c r="S36" s="1"/>
      <c r="T36" s="1"/>
      <c r="U36" s="1"/>
      <c r="V36" s="1"/>
      <c r="W36" s="1"/>
      <c r="X36" s="1"/>
      <c r="Y36" s="1"/>
      <c r="Z36" s="1"/>
    </row>
    <row r="37" spans="1:26" ht="15.75" customHeight="1">
      <c r="A37" s="1"/>
      <c r="B37" s="7"/>
      <c r="C37" s="341"/>
      <c r="D37" s="342"/>
      <c r="E37" s="343"/>
      <c r="F37" s="344" t="s">
        <v>255</v>
      </c>
      <c r="G37" s="344" t="s">
        <v>255</v>
      </c>
      <c r="H37" s="345">
        <f t="shared" si="3"/>
        <v>0</v>
      </c>
      <c r="I37" s="321"/>
      <c r="J37" s="321"/>
      <c r="K37" s="321"/>
      <c r="L37" s="321"/>
      <c r="M37" s="321"/>
      <c r="N37" s="322"/>
      <c r="O37" s="323">
        <f t="shared" si="4"/>
        <v>0</v>
      </c>
      <c r="P37" s="7"/>
      <c r="Q37" s="1"/>
      <c r="R37" s="1"/>
      <c r="S37" s="1"/>
      <c r="T37" s="1"/>
      <c r="U37" s="1"/>
      <c r="V37" s="1"/>
      <c r="W37" s="1"/>
      <c r="X37" s="1"/>
      <c r="Y37" s="1"/>
      <c r="Z37" s="1"/>
    </row>
    <row r="38" spans="1:26" ht="15.75" customHeight="1">
      <c r="A38" s="1"/>
      <c r="B38" s="7"/>
      <c r="C38" s="341"/>
      <c r="D38" s="342"/>
      <c r="E38" s="343"/>
      <c r="F38" s="344" t="s">
        <v>255</v>
      </c>
      <c r="G38" s="344" t="s">
        <v>255</v>
      </c>
      <c r="H38" s="345">
        <f t="shared" si="3"/>
        <v>0</v>
      </c>
      <c r="I38" s="321"/>
      <c r="J38" s="321"/>
      <c r="K38" s="321"/>
      <c r="L38" s="321"/>
      <c r="M38" s="321"/>
      <c r="N38" s="322"/>
      <c r="O38" s="323">
        <f t="shared" si="4"/>
        <v>0</v>
      </c>
      <c r="P38" s="7"/>
      <c r="Q38" s="1"/>
      <c r="R38" s="1"/>
      <c r="S38" s="1"/>
      <c r="T38" s="1"/>
      <c r="U38" s="1"/>
      <c r="V38" s="1"/>
      <c r="W38" s="1"/>
      <c r="X38" s="1"/>
      <c r="Y38" s="1"/>
      <c r="Z38" s="1"/>
    </row>
    <row r="39" spans="1:26" ht="15.75" customHeight="1">
      <c r="A39" s="1"/>
      <c r="B39" s="7"/>
      <c r="C39" s="341"/>
      <c r="D39" s="342"/>
      <c r="E39" s="343"/>
      <c r="F39" s="344" t="s">
        <v>255</v>
      </c>
      <c r="G39" s="344" t="s">
        <v>255</v>
      </c>
      <c r="H39" s="345">
        <f t="shared" si="3"/>
        <v>0</v>
      </c>
      <c r="I39" s="321"/>
      <c r="J39" s="321"/>
      <c r="K39" s="321"/>
      <c r="L39" s="321"/>
      <c r="M39" s="321"/>
      <c r="N39" s="322"/>
      <c r="O39" s="323">
        <f t="shared" si="4"/>
        <v>0</v>
      </c>
      <c r="P39" s="7"/>
      <c r="Q39" s="1"/>
      <c r="R39" s="1"/>
      <c r="S39" s="1"/>
      <c r="T39" s="1"/>
      <c r="U39" s="1"/>
      <c r="V39" s="1"/>
      <c r="W39" s="1"/>
      <c r="X39" s="1"/>
      <c r="Y39" s="1"/>
      <c r="Z39" s="1"/>
    </row>
    <row r="40" spans="1:26" ht="15.75" customHeight="1">
      <c r="A40" s="1"/>
      <c r="B40" s="7"/>
      <c r="C40" s="341"/>
      <c r="D40" s="342"/>
      <c r="E40" s="343"/>
      <c r="F40" s="344" t="s">
        <v>255</v>
      </c>
      <c r="G40" s="344" t="s">
        <v>255</v>
      </c>
      <c r="H40" s="345">
        <f t="shared" si="3"/>
        <v>0</v>
      </c>
      <c r="I40" s="321"/>
      <c r="J40" s="321"/>
      <c r="K40" s="321"/>
      <c r="L40" s="321"/>
      <c r="M40" s="321"/>
      <c r="N40" s="322"/>
      <c r="O40" s="323">
        <f t="shared" si="4"/>
        <v>0</v>
      </c>
      <c r="P40" s="7"/>
      <c r="Q40" s="1"/>
      <c r="R40" s="1"/>
      <c r="S40" s="1"/>
      <c r="T40" s="1"/>
      <c r="U40" s="1"/>
      <c r="V40" s="1"/>
      <c r="W40" s="1"/>
      <c r="X40" s="1"/>
      <c r="Y40" s="1"/>
      <c r="Z40" s="1"/>
    </row>
    <row r="41" spans="1:26" ht="15.75" customHeight="1">
      <c r="A41" s="1"/>
      <c r="B41" s="7"/>
      <c r="C41" s="341"/>
      <c r="D41" s="342"/>
      <c r="E41" s="343"/>
      <c r="F41" s="344" t="s">
        <v>255</v>
      </c>
      <c r="G41" s="344" t="s">
        <v>255</v>
      </c>
      <c r="H41" s="345">
        <f t="shared" si="3"/>
        <v>0</v>
      </c>
      <c r="I41" s="321"/>
      <c r="J41" s="321"/>
      <c r="K41" s="321"/>
      <c r="L41" s="321"/>
      <c r="M41" s="321"/>
      <c r="N41" s="322"/>
      <c r="O41" s="323">
        <f t="shared" si="4"/>
        <v>0</v>
      </c>
      <c r="P41" s="7"/>
      <c r="Q41" s="1"/>
      <c r="R41" s="1"/>
      <c r="S41" s="1"/>
      <c r="T41" s="1"/>
      <c r="U41" s="1"/>
      <c r="V41" s="1"/>
      <c r="W41" s="1"/>
      <c r="X41" s="1"/>
      <c r="Y41" s="1"/>
      <c r="Z41" s="1"/>
    </row>
    <row r="42" spans="1:26" ht="15.75" customHeight="1">
      <c r="A42" s="1"/>
      <c r="B42" s="7"/>
      <c r="C42" s="341"/>
      <c r="D42" s="342"/>
      <c r="E42" s="343"/>
      <c r="F42" s="344" t="s">
        <v>255</v>
      </c>
      <c r="G42" s="344" t="s">
        <v>255</v>
      </c>
      <c r="H42" s="345">
        <f t="shared" si="3"/>
        <v>0</v>
      </c>
      <c r="I42" s="321"/>
      <c r="J42" s="321"/>
      <c r="K42" s="321"/>
      <c r="L42" s="321"/>
      <c r="M42" s="321"/>
      <c r="N42" s="322"/>
      <c r="O42" s="323">
        <f t="shared" si="4"/>
        <v>0</v>
      </c>
      <c r="P42" s="7"/>
      <c r="Q42" s="1"/>
      <c r="R42" s="1"/>
      <c r="S42" s="1"/>
      <c r="T42" s="1"/>
      <c r="U42" s="1"/>
      <c r="V42" s="1"/>
      <c r="W42" s="1"/>
      <c r="X42" s="1"/>
      <c r="Y42" s="1"/>
      <c r="Z42" s="1"/>
    </row>
    <row r="43" spans="1:26" ht="15.75" customHeight="1">
      <c r="A43" s="1"/>
      <c r="B43" s="7"/>
      <c r="C43" s="341"/>
      <c r="D43" s="342"/>
      <c r="E43" s="343"/>
      <c r="F43" s="344" t="s">
        <v>255</v>
      </c>
      <c r="G43" s="344" t="s">
        <v>255</v>
      </c>
      <c r="H43" s="345">
        <f t="shared" si="3"/>
        <v>0</v>
      </c>
      <c r="I43" s="321"/>
      <c r="J43" s="321"/>
      <c r="K43" s="321"/>
      <c r="L43" s="321"/>
      <c r="M43" s="321"/>
      <c r="N43" s="322"/>
      <c r="O43" s="323">
        <f t="shared" si="4"/>
        <v>0</v>
      </c>
      <c r="P43" s="7"/>
      <c r="Q43" s="1"/>
      <c r="R43" s="1"/>
      <c r="S43" s="1"/>
      <c r="T43" s="1"/>
      <c r="U43" s="1"/>
      <c r="V43" s="1"/>
      <c r="W43" s="1"/>
      <c r="X43" s="1"/>
      <c r="Y43" s="1"/>
      <c r="Z43" s="1"/>
    </row>
    <row r="44" spans="1:26" ht="15.75" customHeight="1">
      <c r="A44" s="1"/>
      <c r="B44" s="7"/>
      <c r="C44" s="341"/>
      <c r="D44" s="342"/>
      <c r="E44" s="343"/>
      <c r="F44" s="344" t="s">
        <v>255</v>
      </c>
      <c r="G44" s="344" t="s">
        <v>255</v>
      </c>
      <c r="H44" s="345">
        <f t="shared" si="3"/>
        <v>0</v>
      </c>
      <c r="I44" s="321"/>
      <c r="J44" s="321"/>
      <c r="K44" s="321"/>
      <c r="L44" s="321"/>
      <c r="M44" s="321"/>
      <c r="N44" s="322"/>
      <c r="O44" s="323">
        <f t="shared" si="4"/>
        <v>0</v>
      </c>
      <c r="P44" s="7"/>
      <c r="Q44" s="1"/>
      <c r="R44" s="1"/>
      <c r="S44" s="1"/>
      <c r="T44" s="1"/>
      <c r="U44" s="1"/>
      <c r="V44" s="1"/>
      <c r="W44" s="1"/>
      <c r="X44" s="1"/>
      <c r="Y44" s="1"/>
      <c r="Z44" s="1"/>
    </row>
    <row r="45" spans="1:26" ht="15.75" customHeight="1">
      <c r="A45" s="1"/>
      <c r="B45" s="7"/>
      <c r="C45" s="341"/>
      <c r="D45" s="342"/>
      <c r="E45" s="343"/>
      <c r="F45" s="344" t="s">
        <v>255</v>
      </c>
      <c r="G45" s="344" t="s">
        <v>255</v>
      </c>
      <c r="H45" s="345">
        <f t="shared" si="3"/>
        <v>0</v>
      </c>
      <c r="I45" s="321"/>
      <c r="J45" s="321"/>
      <c r="K45" s="321"/>
      <c r="L45" s="321"/>
      <c r="M45" s="321"/>
      <c r="N45" s="322"/>
      <c r="O45" s="323">
        <f t="shared" si="4"/>
        <v>0</v>
      </c>
      <c r="P45" s="7"/>
      <c r="Q45" s="1"/>
      <c r="R45" s="1"/>
      <c r="S45" s="1"/>
      <c r="T45" s="1"/>
      <c r="U45" s="1"/>
      <c r="V45" s="1"/>
      <c r="W45" s="1"/>
      <c r="X45" s="1"/>
      <c r="Y45" s="1"/>
      <c r="Z45" s="1"/>
    </row>
    <row r="46" spans="1:26" ht="15.75" customHeight="1">
      <c r="A46" s="1"/>
      <c r="B46" s="7"/>
      <c r="C46" s="341"/>
      <c r="D46" s="342"/>
      <c r="E46" s="343"/>
      <c r="F46" s="344" t="s">
        <v>255</v>
      </c>
      <c r="G46" s="344" t="s">
        <v>255</v>
      </c>
      <c r="H46" s="345">
        <f t="shared" si="3"/>
        <v>0</v>
      </c>
      <c r="I46" s="321"/>
      <c r="J46" s="321"/>
      <c r="K46" s="321"/>
      <c r="L46" s="321"/>
      <c r="M46" s="321"/>
      <c r="N46" s="322"/>
      <c r="O46" s="323">
        <f t="shared" si="4"/>
        <v>0</v>
      </c>
      <c r="P46" s="7"/>
      <c r="Q46" s="1"/>
      <c r="R46" s="1"/>
      <c r="S46" s="1"/>
      <c r="T46" s="1"/>
      <c r="U46" s="1"/>
      <c r="V46" s="1"/>
      <c r="W46" s="1"/>
      <c r="X46" s="1"/>
      <c r="Y46" s="1"/>
      <c r="Z46" s="1"/>
    </row>
    <row r="47" spans="1:26" ht="15.75" customHeight="1">
      <c r="A47" s="1"/>
      <c r="B47" s="7"/>
      <c r="C47" s="346"/>
      <c r="D47" s="347"/>
      <c r="E47" s="348"/>
      <c r="F47" s="349" t="s">
        <v>255</v>
      </c>
      <c r="G47" s="349" t="s">
        <v>255</v>
      </c>
      <c r="H47" s="350">
        <f t="shared" si="3"/>
        <v>0</v>
      </c>
      <c r="I47" s="328"/>
      <c r="J47" s="328"/>
      <c r="K47" s="328"/>
      <c r="L47" s="328"/>
      <c r="M47" s="328"/>
      <c r="N47" s="329"/>
      <c r="O47" s="330">
        <f t="shared" si="4"/>
        <v>0</v>
      </c>
      <c r="P47" s="7"/>
      <c r="Q47" s="1"/>
      <c r="R47" s="1"/>
      <c r="S47" s="1"/>
      <c r="T47" s="1"/>
      <c r="U47" s="1"/>
      <c r="V47" s="1"/>
      <c r="W47" s="1"/>
      <c r="X47" s="1"/>
      <c r="Y47" s="1"/>
      <c r="Z47" s="1"/>
    </row>
    <row r="48" spans="1:26" ht="15.75" customHeight="1">
      <c r="A48" s="1"/>
      <c r="B48" s="7"/>
      <c r="C48" s="351"/>
      <c r="D48" s="352"/>
      <c r="E48" s="334"/>
      <c r="F48" s="353"/>
      <c r="G48" s="353"/>
      <c r="H48" s="335"/>
      <c r="I48" s="336"/>
      <c r="J48" s="337">
        <f t="shared" ref="J48:O48" si="5">SUM(J35:J47)</f>
        <v>0</v>
      </c>
      <c r="K48" s="337">
        <f t="shared" si="5"/>
        <v>0</v>
      </c>
      <c r="L48" s="337">
        <f t="shared" si="5"/>
        <v>0</v>
      </c>
      <c r="M48" s="337">
        <f t="shared" si="5"/>
        <v>0</v>
      </c>
      <c r="N48" s="337">
        <f t="shared" si="5"/>
        <v>0</v>
      </c>
      <c r="O48" s="337">
        <f t="shared" si="5"/>
        <v>0</v>
      </c>
      <c r="P48" s="7"/>
      <c r="Q48" s="1"/>
      <c r="R48" s="1"/>
      <c r="S48" s="1"/>
      <c r="T48" s="1"/>
      <c r="U48" s="1"/>
      <c r="V48" s="1"/>
      <c r="W48" s="1"/>
      <c r="X48" s="1"/>
      <c r="Y48" s="1"/>
      <c r="Z48" s="1"/>
    </row>
    <row r="49" spans="1:26" ht="7.5" customHeight="1">
      <c r="A49" s="1"/>
      <c r="B49" s="7"/>
      <c r="C49" s="298"/>
      <c r="D49" s="298"/>
      <c r="E49" s="298"/>
      <c r="F49" s="298"/>
      <c r="G49" s="298"/>
      <c r="H49" s="298"/>
      <c r="I49" s="298"/>
      <c r="J49" s="298"/>
      <c r="K49" s="298"/>
      <c r="L49" s="298"/>
      <c r="M49" s="298"/>
      <c r="N49" s="298"/>
      <c r="O49" s="298"/>
      <c r="P49" s="7"/>
      <c r="Q49" s="1"/>
      <c r="R49" s="1"/>
      <c r="S49" s="1"/>
      <c r="T49" s="1"/>
      <c r="U49" s="1"/>
      <c r="V49" s="1"/>
      <c r="W49" s="1"/>
      <c r="X49" s="1"/>
      <c r="Y49" s="1"/>
      <c r="Z49" s="1"/>
    </row>
    <row r="50" spans="1:26" ht="15.75" customHeight="1">
      <c r="A50" s="1"/>
      <c r="B50" s="7"/>
      <c r="C50" s="482" t="s">
        <v>181</v>
      </c>
      <c r="D50" s="458"/>
      <c r="E50" s="458"/>
      <c r="F50" s="460"/>
      <c r="G50" s="298"/>
      <c r="H50" s="298"/>
      <c r="I50" s="298"/>
      <c r="J50" s="298"/>
      <c r="K50" s="298"/>
      <c r="L50" s="298"/>
      <c r="M50" s="298"/>
      <c r="N50" s="298"/>
      <c r="O50" s="298"/>
      <c r="P50" s="7"/>
      <c r="Q50" s="1"/>
      <c r="R50" s="1"/>
      <c r="S50" s="1"/>
      <c r="T50" s="1"/>
      <c r="U50" s="1"/>
      <c r="V50" s="1"/>
      <c r="W50" s="1"/>
      <c r="X50" s="1"/>
      <c r="Y50" s="1"/>
      <c r="Z50" s="1"/>
    </row>
    <row r="51" spans="1:26" ht="49.5" customHeight="1">
      <c r="A51" s="1"/>
      <c r="B51" s="7"/>
      <c r="C51" s="478"/>
      <c r="D51" s="463"/>
      <c r="E51" s="463"/>
      <c r="F51" s="464"/>
      <c r="G51" s="298"/>
      <c r="H51" s="298"/>
      <c r="I51" s="298"/>
      <c r="J51" s="310" t="s">
        <v>25</v>
      </c>
      <c r="K51" s="354" t="s">
        <v>26</v>
      </c>
      <c r="L51" s="354" t="s">
        <v>27</v>
      </c>
      <c r="M51" s="354" t="s">
        <v>28</v>
      </c>
      <c r="N51" s="355" t="s">
        <v>29</v>
      </c>
      <c r="O51" s="356" t="s">
        <v>30</v>
      </c>
      <c r="P51" s="7"/>
      <c r="Q51" s="1"/>
      <c r="R51" s="1"/>
      <c r="S51" s="1"/>
      <c r="T51" s="1"/>
      <c r="U51" s="1"/>
      <c r="V51" s="1"/>
      <c r="W51" s="1"/>
      <c r="X51" s="1"/>
      <c r="Y51" s="1"/>
      <c r="Z51" s="1"/>
    </row>
    <row r="52" spans="1:26" ht="31.5" customHeight="1">
      <c r="A52" s="1"/>
      <c r="B52" s="7"/>
      <c r="C52" s="468"/>
      <c r="D52" s="469"/>
      <c r="E52" s="469"/>
      <c r="F52" s="470"/>
      <c r="G52" s="298"/>
      <c r="H52" s="479" t="s">
        <v>257</v>
      </c>
      <c r="I52" s="472"/>
      <c r="J52" s="357">
        <f t="shared" ref="J52:O52" si="6">J48+J31</f>
        <v>0</v>
      </c>
      <c r="K52" s="22">
        <f t="shared" si="6"/>
        <v>0</v>
      </c>
      <c r="L52" s="22">
        <f t="shared" si="6"/>
        <v>0</v>
      </c>
      <c r="M52" s="22">
        <f t="shared" si="6"/>
        <v>0</v>
      </c>
      <c r="N52" s="35">
        <f t="shared" si="6"/>
        <v>0</v>
      </c>
      <c r="O52" s="358">
        <f t="shared" si="6"/>
        <v>0</v>
      </c>
      <c r="P52" s="7"/>
      <c r="Q52" s="1"/>
      <c r="R52" s="1"/>
      <c r="S52" s="1"/>
      <c r="T52" s="1"/>
      <c r="U52" s="1"/>
      <c r="V52" s="1"/>
      <c r="W52" s="1"/>
      <c r="X52" s="1"/>
      <c r="Y52" s="1"/>
      <c r="Z52" s="1"/>
    </row>
    <row r="53" spans="1:26" ht="7.5" customHeight="1">
      <c r="A53" s="1"/>
      <c r="B53" s="7"/>
      <c r="C53" s="298"/>
      <c r="D53" s="298"/>
      <c r="E53" s="298"/>
      <c r="F53" s="298"/>
      <c r="G53" s="298"/>
      <c r="H53" s="298"/>
      <c r="I53" s="298"/>
      <c r="J53" s="298"/>
      <c r="K53" s="298"/>
      <c r="L53" s="298"/>
      <c r="M53" s="298"/>
      <c r="N53" s="298"/>
      <c r="O53" s="298"/>
      <c r="P53" s="7"/>
      <c r="Q53" s="1"/>
      <c r="R53" s="1"/>
      <c r="S53" s="1"/>
      <c r="T53" s="1"/>
      <c r="U53" s="1"/>
      <c r="V53" s="1"/>
      <c r="W53" s="1"/>
      <c r="X53" s="1"/>
      <c r="Y53" s="1"/>
      <c r="Z53" s="1"/>
    </row>
    <row r="54" spans="1:26" ht="7.5" customHeight="1">
      <c r="A54" s="1"/>
      <c r="B54" s="1"/>
      <c r="C54" s="297"/>
      <c r="D54" s="297"/>
      <c r="E54" s="297"/>
      <c r="F54" s="297"/>
      <c r="G54" s="297"/>
      <c r="H54" s="297"/>
      <c r="I54" s="297"/>
      <c r="J54" s="297"/>
      <c r="K54" s="297"/>
      <c r="L54" s="297"/>
      <c r="M54" s="297"/>
      <c r="N54" s="297"/>
      <c r="O54" s="297"/>
      <c r="P54" s="1"/>
      <c r="Q54" s="1"/>
      <c r="R54" s="1"/>
      <c r="S54" s="1"/>
      <c r="T54" s="1"/>
      <c r="U54" s="1"/>
      <c r="V54" s="1"/>
      <c r="W54" s="1"/>
      <c r="X54" s="1"/>
      <c r="Y54" s="1"/>
      <c r="Z54" s="1"/>
    </row>
    <row r="55" spans="1:26" ht="15.75" hidden="1" customHeight="1">
      <c r="A55" s="1"/>
      <c r="B55" s="1"/>
      <c r="C55" s="297"/>
      <c r="D55" s="297"/>
      <c r="E55" s="297"/>
      <c r="F55" s="297"/>
      <c r="G55" s="297"/>
      <c r="H55" s="297"/>
      <c r="I55" s="297"/>
      <c r="J55" s="297"/>
      <c r="K55" s="297"/>
      <c r="L55" s="297"/>
      <c r="M55" s="297"/>
      <c r="N55" s="297"/>
      <c r="O55" s="297"/>
      <c r="P55" s="1"/>
      <c r="Q55" s="1"/>
      <c r="R55" s="1"/>
      <c r="S55" s="1"/>
      <c r="T55" s="1"/>
      <c r="U55" s="1"/>
      <c r="V55" s="1"/>
      <c r="W55" s="1"/>
      <c r="X55" s="1"/>
      <c r="Y55" s="1"/>
      <c r="Z55" s="1"/>
    </row>
    <row r="56" spans="1:26" ht="15.75" hidden="1" customHeight="1">
      <c r="A56" s="1"/>
      <c r="B56" s="1"/>
      <c r="C56" s="297" t="s">
        <v>105</v>
      </c>
      <c r="D56" s="297"/>
      <c r="E56" s="359" t="s">
        <v>258</v>
      </c>
      <c r="F56" s="297" t="s">
        <v>91</v>
      </c>
      <c r="G56" s="297"/>
      <c r="H56" s="297" t="s">
        <v>91</v>
      </c>
      <c r="I56" s="297" t="s">
        <v>105</v>
      </c>
      <c r="J56" s="297"/>
      <c r="K56" s="297"/>
      <c r="L56" s="297"/>
      <c r="M56" s="297"/>
      <c r="N56" s="297"/>
      <c r="O56" s="297"/>
      <c r="P56" s="1"/>
      <c r="Q56" s="1"/>
      <c r="R56" s="1"/>
      <c r="S56" s="1"/>
      <c r="T56" s="1"/>
      <c r="U56" s="1"/>
      <c r="V56" s="1"/>
      <c r="W56" s="1"/>
      <c r="X56" s="1"/>
      <c r="Y56" s="1"/>
      <c r="Z56" s="1"/>
    </row>
    <row r="57" spans="1:26" ht="15.75" hidden="1" customHeight="1">
      <c r="A57" s="1"/>
      <c r="B57" s="1"/>
      <c r="C57" s="297" t="s">
        <v>259</v>
      </c>
      <c r="D57" s="297" t="s">
        <v>91</v>
      </c>
      <c r="E57" s="360"/>
      <c r="F57" s="297" t="s">
        <v>32</v>
      </c>
      <c r="G57" s="297"/>
      <c r="H57" s="297">
        <v>1</v>
      </c>
      <c r="I57" s="297" t="s">
        <v>97</v>
      </c>
      <c r="J57" s="297"/>
      <c r="K57" s="297"/>
      <c r="L57" s="297"/>
      <c r="M57" s="297"/>
      <c r="N57" s="297"/>
      <c r="O57" s="297"/>
      <c r="P57" s="1"/>
      <c r="Q57" s="1"/>
      <c r="R57" s="1"/>
      <c r="S57" s="1"/>
      <c r="T57" s="1"/>
      <c r="U57" s="1"/>
      <c r="V57" s="1"/>
      <c r="W57" s="1"/>
      <c r="X57" s="1"/>
      <c r="Y57" s="1"/>
      <c r="Z57" s="1"/>
    </row>
    <row r="58" spans="1:26" ht="15.75" hidden="1" customHeight="1">
      <c r="A58" s="1"/>
      <c r="B58" s="1"/>
      <c r="C58" s="297" t="s">
        <v>260</v>
      </c>
      <c r="D58" s="361" t="s">
        <v>261</v>
      </c>
      <c r="E58" s="362">
        <v>1.21</v>
      </c>
      <c r="F58" s="297" t="s">
        <v>262</v>
      </c>
      <c r="G58" s="297"/>
      <c r="H58" s="297">
        <v>2</v>
      </c>
      <c r="I58" s="297" t="s">
        <v>263</v>
      </c>
      <c r="J58" s="297"/>
      <c r="K58" s="297"/>
      <c r="L58" s="297"/>
      <c r="M58" s="297"/>
      <c r="N58" s="297"/>
      <c r="O58" s="297"/>
      <c r="P58" s="1"/>
      <c r="Q58" s="1"/>
      <c r="R58" s="1"/>
      <c r="S58" s="1"/>
      <c r="T58" s="1"/>
      <c r="U58" s="1"/>
      <c r="V58" s="1"/>
      <c r="W58" s="1"/>
      <c r="X58" s="1"/>
      <c r="Y58" s="1"/>
      <c r="Z58" s="1"/>
    </row>
    <row r="59" spans="1:26" ht="15.75" hidden="1" customHeight="1">
      <c r="A59" s="1"/>
      <c r="B59" s="1"/>
      <c r="C59" s="297" t="s">
        <v>264</v>
      </c>
      <c r="D59" s="361" t="s">
        <v>265</v>
      </c>
      <c r="E59" s="362">
        <v>1.21</v>
      </c>
      <c r="F59" s="297"/>
      <c r="G59" s="297"/>
      <c r="H59" s="297">
        <v>3</v>
      </c>
      <c r="I59" s="297"/>
      <c r="J59" s="297"/>
      <c r="K59" s="297"/>
      <c r="L59" s="297"/>
      <c r="M59" s="297"/>
      <c r="N59" s="297"/>
      <c r="O59" s="297"/>
      <c r="P59" s="1"/>
      <c r="Q59" s="1"/>
      <c r="R59" s="1"/>
      <c r="S59" s="1"/>
      <c r="T59" s="1"/>
      <c r="U59" s="1"/>
      <c r="V59" s="1"/>
      <c r="W59" s="1"/>
      <c r="X59" s="1"/>
      <c r="Y59" s="1"/>
      <c r="Z59" s="1"/>
    </row>
    <row r="60" spans="1:26" ht="26.25" hidden="1" customHeight="1">
      <c r="A60" s="1"/>
      <c r="B60" s="1"/>
      <c r="C60" s="363" t="s">
        <v>266</v>
      </c>
      <c r="D60" s="361" t="s">
        <v>267</v>
      </c>
      <c r="E60" s="362">
        <v>1.21</v>
      </c>
      <c r="F60" s="297"/>
      <c r="G60" s="297"/>
      <c r="H60" s="297">
        <v>4</v>
      </c>
      <c r="I60" s="297"/>
      <c r="J60" s="297"/>
      <c r="K60" s="297"/>
      <c r="L60" s="297"/>
      <c r="M60" s="297"/>
      <c r="N60" s="297"/>
      <c r="O60" s="297"/>
      <c r="P60" s="1"/>
      <c r="Q60" s="1"/>
      <c r="R60" s="1"/>
      <c r="S60" s="1"/>
      <c r="T60" s="1"/>
      <c r="U60" s="1"/>
      <c r="V60" s="1"/>
      <c r="W60" s="1"/>
      <c r="X60" s="1"/>
      <c r="Y60" s="1"/>
      <c r="Z60" s="1"/>
    </row>
    <row r="61" spans="1:26" ht="15.75" hidden="1" customHeight="1">
      <c r="A61" s="1"/>
      <c r="B61" s="1"/>
      <c r="C61" s="297" t="s">
        <v>124</v>
      </c>
      <c r="D61" s="361" t="s">
        <v>268</v>
      </c>
      <c r="E61" s="362">
        <v>0.51</v>
      </c>
      <c r="F61" s="297"/>
      <c r="G61" s="297"/>
      <c r="H61" s="297">
        <v>5</v>
      </c>
      <c r="I61" s="297"/>
      <c r="J61" s="297"/>
      <c r="K61" s="297"/>
      <c r="L61" s="297"/>
      <c r="M61" s="297"/>
      <c r="N61" s="297"/>
      <c r="O61" s="297"/>
      <c r="P61" s="1"/>
      <c r="Q61" s="1"/>
      <c r="R61" s="1"/>
      <c r="S61" s="1"/>
      <c r="T61" s="1"/>
      <c r="U61" s="1"/>
      <c r="V61" s="1"/>
      <c r="W61" s="1"/>
      <c r="X61" s="1"/>
      <c r="Y61" s="1"/>
      <c r="Z61" s="1"/>
    </row>
    <row r="62" spans="1:26" ht="15.75" hidden="1" customHeight="1">
      <c r="A62" s="1"/>
      <c r="B62" s="1"/>
      <c r="C62" s="297"/>
      <c r="D62" s="361" t="s">
        <v>269</v>
      </c>
      <c r="E62" s="362">
        <v>0.51</v>
      </c>
      <c r="F62" s="297"/>
      <c r="G62" s="297"/>
      <c r="H62" s="297">
        <v>6</v>
      </c>
      <c r="I62" s="297"/>
      <c r="J62" s="297"/>
      <c r="K62" s="297"/>
      <c r="L62" s="297"/>
      <c r="M62" s="297"/>
      <c r="N62" s="297"/>
      <c r="O62" s="297"/>
      <c r="P62" s="1"/>
      <c r="Q62" s="1"/>
      <c r="R62" s="1"/>
      <c r="S62" s="1"/>
      <c r="T62" s="1"/>
      <c r="U62" s="1"/>
      <c r="V62" s="1"/>
      <c r="W62" s="1"/>
      <c r="X62" s="1"/>
      <c r="Y62" s="1"/>
      <c r="Z62" s="1"/>
    </row>
    <row r="63" spans="1:26" ht="15.75" hidden="1" customHeight="1">
      <c r="A63" s="1"/>
      <c r="B63" s="1"/>
      <c r="C63" s="297"/>
      <c r="D63" s="361" t="s">
        <v>270</v>
      </c>
      <c r="E63" s="362">
        <v>1.21</v>
      </c>
      <c r="F63" s="297"/>
      <c r="G63" s="297"/>
      <c r="H63" s="297">
        <v>7</v>
      </c>
      <c r="I63" s="297"/>
      <c r="J63" s="297"/>
      <c r="K63" s="297"/>
      <c r="L63" s="297"/>
      <c r="M63" s="297"/>
      <c r="N63" s="297"/>
      <c r="O63" s="297"/>
      <c r="P63" s="1"/>
      <c r="Q63" s="1"/>
      <c r="R63" s="1"/>
      <c r="S63" s="1"/>
      <c r="T63" s="1"/>
      <c r="U63" s="1"/>
      <c r="V63" s="1"/>
      <c r="W63" s="1"/>
      <c r="X63" s="1"/>
      <c r="Y63" s="1"/>
      <c r="Z63" s="1"/>
    </row>
    <row r="64" spans="1:26" ht="15.75" hidden="1" customHeight="1">
      <c r="A64" s="1"/>
      <c r="B64" s="1"/>
      <c r="C64" s="297"/>
      <c r="D64" s="361" t="s">
        <v>271</v>
      </c>
      <c r="E64" s="362">
        <v>0.51</v>
      </c>
      <c r="F64" s="297"/>
      <c r="G64" s="297"/>
      <c r="H64" s="297">
        <v>8</v>
      </c>
      <c r="I64" s="297"/>
      <c r="J64" s="297"/>
      <c r="K64" s="297"/>
      <c r="L64" s="297"/>
      <c r="M64" s="297"/>
      <c r="N64" s="297"/>
      <c r="O64" s="297"/>
      <c r="P64" s="1"/>
      <c r="Q64" s="1"/>
      <c r="R64" s="1"/>
      <c r="S64" s="1"/>
      <c r="T64" s="1"/>
      <c r="U64" s="1"/>
      <c r="V64" s="1"/>
      <c r="W64" s="1"/>
      <c r="X64" s="1"/>
      <c r="Y64" s="1"/>
      <c r="Z64" s="1"/>
    </row>
    <row r="65" spans="1:26" ht="15.75" hidden="1" customHeight="1">
      <c r="A65" s="1"/>
      <c r="B65" s="1"/>
      <c r="C65" s="297"/>
      <c r="D65" s="361" t="s">
        <v>272</v>
      </c>
      <c r="E65" s="362">
        <v>0.51</v>
      </c>
      <c r="F65" s="297"/>
      <c r="G65" s="297"/>
      <c r="H65" s="297">
        <v>9</v>
      </c>
      <c r="I65" s="297"/>
      <c r="J65" s="297"/>
      <c r="K65" s="297"/>
      <c r="L65" s="297"/>
      <c r="M65" s="297"/>
      <c r="N65" s="297"/>
      <c r="O65" s="297"/>
      <c r="P65" s="1"/>
      <c r="Q65" s="1"/>
      <c r="R65" s="1"/>
      <c r="S65" s="1"/>
      <c r="T65" s="1"/>
      <c r="U65" s="1"/>
      <c r="V65" s="1"/>
      <c r="W65" s="1"/>
      <c r="X65" s="1"/>
      <c r="Y65" s="1"/>
      <c r="Z65" s="1"/>
    </row>
    <row r="66" spans="1:26" ht="15.75" hidden="1" customHeight="1">
      <c r="A66" s="1"/>
      <c r="B66" s="1"/>
      <c r="C66" s="297"/>
      <c r="D66" s="361" t="s">
        <v>273</v>
      </c>
      <c r="E66" s="362">
        <v>0.24</v>
      </c>
      <c r="F66" s="297"/>
      <c r="G66" s="297"/>
      <c r="H66" s="297">
        <v>10</v>
      </c>
      <c r="I66" s="297"/>
      <c r="J66" s="297"/>
      <c r="K66" s="297"/>
      <c r="L66" s="297"/>
      <c r="M66" s="297"/>
      <c r="N66" s="297"/>
      <c r="O66" s="297"/>
      <c r="P66" s="1"/>
      <c r="Q66" s="1"/>
      <c r="R66" s="1"/>
      <c r="S66" s="1"/>
      <c r="T66" s="1"/>
      <c r="U66" s="1"/>
      <c r="V66" s="1"/>
      <c r="W66" s="1"/>
      <c r="X66" s="1"/>
      <c r="Y66" s="1"/>
      <c r="Z66" s="1"/>
    </row>
    <row r="67" spans="1:26" ht="15.75" hidden="1" customHeight="1">
      <c r="A67" s="1"/>
      <c r="B67" s="1"/>
      <c r="C67" s="297"/>
      <c r="D67" s="361" t="s">
        <v>274</v>
      </c>
      <c r="E67" s="362">
        <v>1.21</v>
      </c>
      <c r="F67" s="297"/>
      <c r="G67" s="297"/>
      <c r="H67" s="297">
        <v>11</v>
      </c>
      <c r="I67" s="297"/>
      <c r="J67" s="297"/>
      <c r="K67" s="297"/>
      <c r="L67" s="297"/>
      <c r="M67" s="297"/>
      <c r="N67" s="297"/>
      <c r="O67" s="297"/>
      <c r="P67" s="1"/>
      <c r="Q67" s="1"/>
      <c r="R67" s="1"/>
      <c r="S67" s="1"/>
      <c r="T67" s="1"/>
      <c r="U67" s="1"/>
      <c r="V67" s="1"/>
      <c r="W67" s="1"/>
      <c r="X67" s="1"/>
      <c r="Y67" s="1"/>
      <c r="Z67" s="1"/>
    </row>
    <row r="68" spans="1:26" ht="15.75" hidden="1" customHeight="1">
      <c r="A68" s="1"/>
      <c r="B68" s="1"/>
      <c r="C68" s="297"/>
      <c r="D68" s="361" t="s">
        <v>275</v>
      </c>
      <c r="E68" s="362">
        <v>0.51</v>
      </c>
      <c r="F68" s="297"/>
      <c r="G68" s="297"/>
      <c r="H68" s="297">
        <v>12</v>
      </c>
      <c r="I68" s="297"/>
      <c r="J68" s="297"/>
      <c r="K68" s="297"/>
      <c r="L68" s="297"/>
      <c r="M68" s="297"/>
      <c r="N68" s="297"/>
      <c r="O68" s="297"/>
      <c r="P68" s="1"/>
      <c r="Q68" s="1"/>
      <c r="R68" s="1"/>
      <c r="S68" s="1"/>
      <c r="T68" s="1"/>
      <c r="U68" s="1"/>
      <c r="V68" s="1"/>
      <c r="W68" s="1"/>
      <c r="X68" s="1"/>
      <c r="Y68" s="1"/>
      <c r="Z68" s="1"/>
    </row>
    <row r="69" spans="1:26" ht="15.75" hidden="1" customHeight="1">
      <c r="A69" s="1"/>
      <c r="B69" s="1"/>
      <c r="C69" s="297"/>
      <c r="D69" s="361" t="s">
        <v>276</v>
      </c>
      <c r="E69" s="362">
        <v>0.51</v>
      </c>
      <c r="F69" s="297"/>
      <c r="G69" s="297"/>
      <c r="H69" s="297">
        <v>13</v>
      </c>
      <c r="I69" s="297"/>
      <c r="J69" s="297"/>
      <c r="K69" s="297"/>
      <c r="L69" s="297"/>
      <c r="M69" s="297"/>
      <c r="N69" s="297"/>
      <c r="O69" s="297"/>
      <c r="P69" s="1"/>
      <c r="Q69" s="1"/>
      <c r="R69" s="1"/>
      <c r="S69" s="1"/>
      <c r="T69" s="1"/>
      <c r="U69" s="1"/>
      <c r="V69" s="1"/>
      <c r="W69" s="1"/>
      <c r="X69" s="1"/>
      <c r="Y69" s="1"/>
      <c r="Z69" s="1"/>
    </row>
    <row r="70" spans="1:26" ht="15.75" hidden="1" customHeight="1">
      <c r="A70" s="1"/>
      <c r="B70" s="1"/>
      <c r="C70" s="297"/>
      <c r="D70" s="361" t="s">
        <v>277</v>
      </c>
      <c r="E70" s="362">
        <v>1.21</v>
      </c>
      <c r="F70" s="297"/>
      <c r="G70" s="297"/>
      <c r="H70" s="297">
        <v>14</v>
      </c>
      <c r="I70" s="297"/>
      <c r="J70" s="297"/>
      <c r="K70" s="297"/>
      <c r="L70" s="297"/>
      <c r="M70" s="297"/>
      <c r="N70" s="297"/>
      <c r="O70" s="297"/>
      <c r="P70" s="1"/>
      <c r="Q70" s="1"/>
      <c r="R70" s="1"/>
      <c r="S70" s="1"/>
      <c r="T70" s="1"/>
      <c r="U70" s="1"/>
      <c r="V70" s="1"/>
      <c r="W70" s="1"/>
      <c r="X70" s="1"/>
      <c r="Y70" s="1"/>
      <c r="Z70" s="1"/>
    </row>
    <row r="71" spans="1:26" ht="15.75" hidden="1" customHeight="1">
      <c r="A71" s="1"/>
      <c r="B71" s="1"/>
      <c r="C71" s="297"/>
      <c r="D71" s="361" t="s">
        <v>278</v>
      </c>
      <c r="E71" s="362">
        <v>0.51</v>
      </c>
      <c r="F71" s="297"/>
      <c r="G71" s="297"/>
      <c r="H71" s="297">
        <v>15</v>
      </c>
      <c r="I71" s="297"/>
      <c r="J71" s="297"/>
      <c r="K71" s="297"/>
      <c r="L71" s="297"/>
      <c r="M71" s="297"/>
      <c r="N71" s="297"/>
      <c r="O71" s="297"/>
      <c r="P71" s="1"/>
      <c r="Q71" s="1"/>
      <c r="R71" s="1"/>
      <c r="S71" s="1"/>
      <c r="T71" s="1"/>
      <c r="U71" s="1"/>
      <c r="V71" s="1"/>
      <c r="W71" s="1"/>
      <c r="X71" s="1"/>
      <c r="Y71" s="1"/>
      <c r="Z71" s="1"/>
    </row>
    <row r="72" spans="1:26" ht="15.75" hidden="1" customHeight="1">
      <c r="A72" s="1"/>
      <c r="B72" s="1"/>
      <c r="C72" s="297"/>
      <c r="D72" s="361" t="s">
        <v>279</v>
      </c>
      <c r="E72" s="362">
        <v>0.24</v>
      </c>
      <c r="F72" s="297"/>
      <c r="G72" s="297"/>
      <c r="H72" s="297">
        <v>16</v>
      </c>
      <c r="I72" s="297"/>
      <c r="J72" s="297"/>
      <c r="K72" s="297"/>
      <c r="L72" s="297"/>
      <c r="M72" s="297"/>
      <c r="N72" s="297"/>
      <c r="O72" s="297"/>
      <c r="P72" s="1"/>
      <c r="Q72" s="1"/>
      <c r="R72" s="1"/>
      <c r="S72" s="1"/>
      <c r="T72" s="1"/>
      <c r="U72" s="1"/>
      <c r="V72" s="1"/>
      <c r="W72" s="1"/>
      <c r="X72" s="1"/>
      <c r="Y72" s="1"/>
      <c r="Z72" s="1"/>
    </row>
    <row r="73" spans="1:26" ht="15.75" hidden="1" customHeight="1">
      <c r="A73" s="1"/>
      <c r="B73" s="1"/>
      <c r="C73" s="297"/>
      <c r="D73" s="361" t="s">
        <v>280</v>
      </c>
      <c r="E73" s="362">
        <v>0.24</v>
      </c>
      <c r="F73" s="297"/>
      <c r="G73" s="297"/>
      <c r="H73" s="297">
        <v>17</v>
      </c>
      <c r="I73" s="297"/>
      <c r="J73" s="297"/>
      <c r="K73" s="297"/>
      <c r="L73" s="297"/>
      <c r="M73" s="297"/>
      <c r="N73" s="297"/>
      <c r="O73" s="297"/>
      <c r="P73" s="1"/>
      <c r="Q73" s="1"/>
      <c r="R73" s="1"/>
      <c r="S73" s="1"/>
      <c r="T73" s="1"/>
      <c r="U73" s="1"/>
      <c r="V73" s="1"/>
      <c r="W73" s="1"/>
      <c r="X73" s="1"/>
      <c r="Y73" s="1"/>
      <c r="Z73" s="1"/>
    </row>
    <row r="74" spans="1:26" ht="15.75" hidden="1" customHeight="1">
      <c r="A74" s="1"/>
      <c r="B74" s="1"/>
      <c r="C74" s="297"/>
      <c r="D74" s="361" t="s">
        <v>281</v>
      </c>
      <c r="E74" s="364">
        <v>0.24</v>
      </c>
      <c r="F74" s="297"/>
      <c r="G74" s="297"/>
      <c r="H74" s="297">
        <v>18</v>
      </c>
      <c r="I74" s="297"/>
      <c r="J74" s="297"/>
      <c r="K74" s="297"/>
      <c r="L74" s="297"/>
      <c r="M74" s="297"/>
      <c r="N74" s="297"/>
      <c r="O74" s="297"/>
      <c r="P74" s="1"/>
      <c r="Q74" s="1"/>
      <c r="R74" s="1"/>
      <c r="S74" s="1"/>
      <c r="T74" s="1"/>
      <c r="U74" s="1"/>
      <c r="V74" s="1"/>
      <c r="W74" s="1"/>
      <c r="X74" s="1"/>
      <c r="Y74" s="1"/>
      <c r="Z74" s="1"/>
    </row>
    <row r="75" spans="1:26" ht="15.75" hidden="1" customHeight="1">
      <c r="A75" s="1"/>
      <c r="B75" s="1"/>
      <c r="C75" s="297"/>
      <c r="D75" s="361" t="s">
        <v>282</v>
      </c>
      <c r="E75" s="364">
        <v>0.51</v>
      </c>
      <c r="F75" s="297"/>
      <c r="G75" s="297"/>
      <c r="H75" s="297">
        <v>19</v>
      </c>
      <c r="I75" s="297"/>
      <c r="J75" s="297"/>
      <c r="K75" s="297"/>
      <c r="L75" s="297"/>
      <c r="M75" s="297"/>
      <c r="N75" s="297"/>
      <c r="O75" s="297"/>
      <c r="P75" s="1"/>
      <c r="Q75" s="1"/>
      <c r="R75" s="1"/>
      <c r="S75" s="1"/>
      <c r="T75" s="1"/>
      <c r="U75" s="1"/>
      <c r="V75" s="1"/>
      <c r="W75" s="1"/>
      <c r="X75" s="1"/>
      <c r="Y75" s="1"/>
      <c r="Z75" s="1"/>
    </row>
    <row r="76" spans="1:26" ht="15.75" hidden="1" customHeight="1">
      <c r="A76" s="1"/>
      <c r="B76" s="1"/>
      <c r="C76" s="297"/>
      <c r="D76" s="297"/>
      <c r="E76" s="297"/>
      <c r="F76" s="297"/>
      <c r="G76" s="297"/>
      <c r="H76" s="297">
        <v>20</v>
      </c>
      <c r="I76" s="297"/>
      <c r="J76" s="297"/>
      <c r="K76" s="297"/>
      <c r="L76" s="297"/>
      <c r="M76" s="297"/>
      <c r="N76" s="297"/>
      <c r="O76" s="297"/>
      <c r="P76" s="1"/>
      <c r="Q76" s="1"/>
      <c r="R76" s="1"/>
      <c r="S76" s="1"/>
      <c r="T76" s="1"/>
      <c r="U76" s="1"/>
      <c r="V76" s="1"/>
      <c r="W76" s="1"/>
      <c r="X76" s="1"/>
      <c r="Y76" s="1"/>
      <c r="Z76" s="1"/>
    </row>
    <row r="77" spans="1:26" ht="15.75" hidden="1" customHeight="1">
      <c r="A77" s="1"/>
      <c r="B77" s="1"/>
      <c r="C77" s="297"/>
      <c r="D77" s="297"/>
      <c r="E77" s="297"/>
      <c r="F77" s="297"/>
      <c r="G77" s="297"/>
      <c r="H77" s="297">
        <v>21</v>
      </c>
      <c r="I77" s="297"/>
      <c r="J77" s="297"/>
      <c r="K77" s="297"/>
      <c r="L77" s="297"/>
      <c r="M77" s="297"/>
      <c r="N77" s="297"/>
      <c r="O77" s="297"/>
      <c r="P77" s="1"/>
      <c r="Q77" s="1"/>
      <c r="R77" s="1"/>
      <c r="S77" s="1"/>
      <c r="T77" s="1"/>
      <c r="U77" s="1"/>
      <c r="V77" s="1"/>
      <c r="W77" s="1"/>
      <c r="X77" s="1"/>
      <c r="Y77" s="1"/>
      <c r="Z77" s="1"/>
    </row>
    <row r="78" spans="1:26" ht="15.75" hidden="1" customHeight="1">
      <c r="A78" s="1"/>
      <c r="B78" s="1"/>
      <c r="C78" s="297"/>
      <c r="D78" s="297"/>
      <c r="E78" s="297"/>
      <c r="F78" s="297"/>
      <c r="G78" s="297"/>
      <c r="H78" s="297">
        <v>22</v>
      </c>
      <c r="I78" s="297"/>
      <c r="J78" s="297"/>
      <c r="K78" s="297"/>
      <c r="L78" s="297"/>
      <c r="M78" s="297"/>
      <c r="N78" s="297"/>
      <c r="O78" s="297"/>
      <c r="P78" s="1"/>
      <c r="Q78" s="1"/>
      <c r="R78" s="1"/>
      <c r="S78" s="1"/>
      <c r="T78" s="1"/>
      <c r="U78" s="1"/>
      <c r="V78" s="1"/>
      <c r="W78" s="1"/>
      <c r="X78" s="1"/>
      <c r="Y78" s="1"/>
      <c r="Z78" s="1"/>
    </row>
    <row r="79" spans="1:26" ht="15.75" hidden="1" customHeight="1">
      <c r="A79" s="1"/>
      <c r="B79" s="1"/>
      <c r="C79" s="297"/>
      <c r="D79" s="297"/>
      <c r="E79" s="297"/>
      <c r="F79" s="297"/>
      <c r="G79" s="297"/>
      <c r="H79" s="297">
        <v>23</v>
      </c>
      <c r="I79" s="297"/>
      <c r="J79" s="297"/>
      <c r="K79" s="297"/>
      <c r="L79" s="297"/>
      <c r="M79" s="297"/>
      <c r="N79" s="297"/>
      <c r="O79" s="297"/>
      <c r="P79" s="1"/>
      <c r="Q79" s="1"/>
      <c r="R79" s="1"/>
      <c r="S79" s="1"/>
      <c r="T79" s="1"/>
      <c r="U79" s="1"/>
      <c r="V79" s="1"/>
      <c r="W79" s="1"/>
      <c r="X79" s="1"/>
      <c r="Y79" s="1"/>
      <c r="Z79" s="1"/>
    </row>
    <row r="80" spans="1:26" ht="15.75" hidden="1" customHeight="1">
      <c r="A80" s="1"/>
      <c r="B80" s="1"/>
      <c r="C80" s="297"/>
      <c r="D80" s="297"/>
      <c r="E80" s="297"/>
      <c r="F80" s="297"/>
      <c r="G80" s="297"/>
      <c r="H80" s="297">
        <v>24</v>
      </c>
      <c r="I80" s="297"/>
      <c r="J80" s="297"/>
      <c r="K80" s="297"/>
      <c r="L80" s="297"/>
      <c r="M80" s="297"/>
      <c r="N80" s="297"/>
      <c r="O80" s="297"/>
      <c r="P80" s="1"/>
      <c r="Q80" s="1"/>
      <c r="R80" s="1"/>
      <c r="S80" s="1"/>
      <c r="T80" s="1"/>
      <c r="U80" s="1"/>
      <c r="V80" s="1"/>
      <c r="W80" s="1"/>
      <c r="X80" s="1"/>
      <c r="Y80" s="1"/>
      <c r="Z80" s="1"/>
    </row>
    <row r="81" spans="1:26" ht="15.75" hidden="1" customHeight="1">
      <c r="A81" s="1"/>
      <c r="B81" s="1"/>
      <c r="C81" s="297"/>
      <c r="D81" s="297"/>
      <c r="E81" s="297"/>
      <c r="F81" s="297"/>
      <c r="G81" s="297"/>
      <c r="H81" s="297">
        <v>25</v>
      </c>
      <c r="I81" s="297"/>
      <c r="J81" s="297"/>
      <c r="K81" s="297"/>
      <c r="L81" s="297"/>
      <c r="M81" s="297"/>
      <c r="N81" s="297"/>
      <c r="O81" s="297"/>
      <c r="P81" s="1"/>
      <c r="Q81" s="1"/>
      <c r="R81" s="1"/>
      <c r="S81" s="1"/>
      <c r="T81" s="1"/>
      <c r="U81" s="1"/>
      <c r="V81" s="1"/>
      <c r="W81" s="1"/>
      <c r="X81" s="1"/>
      <c r="Y81" s="1"/>
      <c r="Z81" s="1"/>
    </row>
    <row r="82" spans="1:26" ht="15.75" hidden="1" customHeight="1">
      <c r="A82" s="1"/>
      <c r="B82" s="1"/>
      <c r="C82" s="297"/>
      <c r="D82" s="297"/>
      <c r="E82" s="297"/>
      <c r="F82" s="297"/>
      <c r="G82" s="297"/>
      <c r="H82" s="297">
        <v>26</v>
      </c>
      <c r="I82" s="297"/>
      <c r="J82" s="297"/>
      <c r="K82" s="297"/>
      <c r="L82" s="297"/>
      <c r="M82" s="297"/>
      <c r="N82" s="297"/>
      <c r="O82" s="297"/>
      <c r="P82" s="1"/>
      <c r="Q82" s="1"/>
      <c r="R82" s="1"/>
      <c r="S82" s="1"/>
      <c r="T82" s="1"/>
      <c r="U82" s="1"/>
      <c r="V82" s="1"/>
      <c r="W82" s="1"/>
      <c r="X82" s="1"/>
      <c r="Y82" s="1"/>
      <c r="Z82" s="1"/>
    </row>
    <row r="83" spans="1:26" ht="15.75" hidden="1" customHeight="1">
      <c r="A83" s="1"/>
      <c r="B83" s="1"/>
      <c r="C83" s="297"/>
      <c r="D83" s="297"/>
      <c r="E83" s="297"/>
      <c r="F83" s="297"/>
      <c r="G83" s="297"/>
      <c r="H83" s="297">
        <v>27</v>
      </c>
      <c r="I83" s="297"/>
      <c r="J83" s="297"/>
      <c r="K83" s="297"/>
      <c r="L83" s="297"/>
      <c r="M83" s="297"/>
      <c r="N83" s="297"/>
      <c r="O83" s="297"/>
      <c r="P83" s="1"/>
      <c r="Q83" s="1"/>
      <c r="R83" s="1"/>
      <c r="S83" s="1"/>
      <c r="T83" s="1"/>
      <c r="U83" s="1"/>
      <c r="V83" s="1"/>
      <c r="W83" s="1"/>
      <c r="X83" s="1"/>
      <c r="Y83" s="1"/>
      <c r="Z83" s="1"/>
    </row>
    <row r="84" spans="1:26" ht="15.75" hidden="1" customHeight="1">
      <c r="A84" s="1"/>
      <c r="B84" s="1"/>
      <c r="C84" s="297"/>
      <c r="D84" s="297"/>
      <c r="E84" s="297"/>
      <c r="F84" s="297"/>
      <c r="G84" s="297"/>
      <c r="H84" s="297">
        <v>28</v>
      </c>
      <c r="I84" s="297"/>
      <c r="J84" s="297"/>
      <c r="K84" s="297"/>
      <c r="L84" s="297"/>
      <c r="M84" s="297"/>
      <c r="N84" s="297"/>
      <c r="O84" s="297"/>
      <c r="P84" s="1"/>
      <c r="Q84" s="1"/>
      <c r="R84" s="1"/>
      <c r="S84" s="1"/>
      <c r="T84" s="1"/>
      <c r="U84" s="1"/>
      <c r="V84" s="1"/>
      <c r="W84" s="1"/>
      <c r="X84" s="1"/>
      <c r="Y84" s="1"/>
      <c r="Z84" s="1"/>
    </row>
    <row r="85" spans="1:26" ht="15.75" hidden="1" customHeight="1">
      <c r="A85" s="1"/>
      <c r="B85" s="1"/>
      <c r="C85" s="297"/>
      <c r="D85" s="297"/>
      <c r="E85" s="297"/>
      <c r="F85" s="297"/>
      <c r="G85" s="297"/>
      <c r="H85" s="297">
        <v>29</v>
      </c>
      <c r="I85" s="297"/>
      <c r="J85" s="297"/>
      <c r="K85" s="297"/>
      <c r="L85" s="297"/>
      <c r="M85" s="297"/>
      <c r="N85" s="297"/>
      <c r="O85" s="297"/>
      <c r="P85" s="1"/>
      <c r="Q85" s="1"/>
      <c r="R85" s="1"/>
      <c r="S85" s="1"/>
      <c r="T85" s="1"/>
      <c r="U85" s="1"/>
      <c r="V85" s="1"/>
      <c r="W85" s="1"/>
      <c r="X85" s="1"/>
      <c r="Y85" s="1"/>
      <c r="Z85" s="1"/>
    </row>
    <row r="86" spans="1:26" ht="15.75" hidden="1" customHeight="1">
      <c r="A86" s="1"/>
      <c r="B86" s="1"/>
      <c r="C86" s="297"/>
      <c r="D86" s="297"/>
      <c r="E86" s="297"/>
      <c r="F86" s="297"/>
      <c r="G86" s="297"/>
      <c r="H86" s="297">
        <v>30</v>
      </c>
      <c r="I86" s="297"/>
      <c r="J86" s="297"/>
      <c r="K86" s="297"/>
      <c r="L86" s="297"/>
      <c r="M86" s="297"/>
      <c r="N86" s="297"/>
      <c r="O86" s="297"/>
      <c r="P86" s="1"/>
      <c r="Q86" s="1"/>
      <c r="R86" s="1"/>
      <c r="S86" s="1"/>
      <c r="T86" s="1"/>
      <c r="U86" s="1"/>
      <c r="V86" s="1"/>
      <c r="W86" s="1"/>
      <c r="X86" s="1"/>
      <c r="Y86" s="1"/>
      <c r="Z86" s="1"/>
    </row>
    <row r="87" spans="1:26" ht="15.75" hidden="1" customHeight="1">
      <c r="A87" s="1"/>
      <c r="B87" s="1"/>
      <c r="C87" s="297"/>
      <c r="D87" s="297"/>
      <c r="E87" s="297"/>
      <c r="F87" s="297"/>
      <c r="G87" s="297"/>
      <c r="H87" s="297">
        <v>31</v>
      </c>
      <c r="I87" s="297"/>
      <c r="J87" s="297"/>
      <c r="K87" s="297"/>
      <c r="L87" s="297"/>
      <c r="M87" s="297"/>
      <c r="N87" s="297"/>
      <c r="O87" s="297"/>
      <c r="P87" s="1"/>
      <c r="Q87" s="1"/>
      <c r="R87" s="1"/>
      <c r="S87" s="1"/>
      <c r="T87" s="1"/>
      <c r="U87" s="1"/>
      <c r="V87" s="1"/>
      <c r="W87" s="1"/>
      <c r="X87" s="1"/>
      <c r="Y87" s="1"/>
      <c r="Z87" s="1"/>
    </row>
    <row r="88" spans="1:26" ht="15.75" hidden="1" customHeight="1">
      <c r="A88" s="1"/>
      <c r="B88" s="1"/>
      <c r="C88" s="297"/>
      <c r="D88" s="297"/>
      <c r="E88" s="297"/>
      <c r="F88" s="297"/>
      <c r="G88" s="297"/>
      <c r="H88" s="297">
        <v>32</v>
      </c>
      <c r="I88" s="297"/>
      <c r="J88" s="297"/>
      <c r="K88" s="297"/>
      <c r="L88" s="297"/>
      <c r="M88" s="297"/>
      <c r="N88" s="297"/>
      <c r="O88" s="297"/>
      <c r="P88" s="1"/>
      <c r="Q88" s="1"/>
      <c r="R88" s="1"/>
      <c r="S88" s="1"/>
      <c r="T88" s="1"/>
      <c r="U88" s="1"/>
      <c r="V88" s="1"/>
      <c r="W88" s="1"/>
      <c r="X88" s="1"/>
      <c r="Y88" s="1"/>
      <c r="Z88" s="1"/>
    </row>
    <row r="89" spans="1:26" ht="15.75" hidden="1" customHeight="1">
      <c r="A89" s="1"/>
      <c r="B89" s="1"/>
      <c r="C89" s="297"/>
      <c r="D89" s="297"/>
      <c r="E89" s="297"/>
      <c r="F89" s="297"/>
      <c r="G89" s="297"/>
      <c r="H89" s="297">
        <v>33</v>
      </c>
      <c r="I89" s="297"/>
      <c r="J89" s="297"/>
      <c r="K89" s="297"/>
      <c r="L89" s="297"/>
      <c r="M89" s="297"/>
      <c r="N89" s="297"/>
      <c r="O89" s="297"/>
      <c r="P89" s="1"/>
      <c r="Q89" s="1"/>
      <c r="R89" s="1"/>
      <c r="S89" s="1"/>
      <c r="T89" s="1"/>
      <c r="U89" s="1"/>
      <c r="V89" s="1"/>
      <c r="W89" s="1"/>
      <c r="X89" s="1"/>
      <c r="Y89" s="1"/>
      <c r="Z89" s="1"/>
    </row>
    <row r="90" spans="1:26" ht="15.75" hidden="1" customHeight="1">
      <c r="A90" s="1"/>
      <c r="B90" s="1"/>
      <c r="C90" s="297"/>
      <c r="D90" s="297"/>
      <c r="E90" s="297"/>
      <c r="F90" s="297"/>
      <c r="G90" s="297"/>
      <c r="H90" s="297">
        <v>34</v>
      </c>
      <c r="I90" s="297"/>
      <c r="J90" s="297"/>
      <c r="K90" s="297"/>
      <c r="L90" s="297"/>
      <c r="M90" s="297"/>
      <c r="N90" s="297"/>
      <c r="O90" s="297"/>
      <c r="P90" s="1"/>
      <c r="Q90" s="1"/>
      <c r="R90" s="1"/>
      <c r="S90" s="1"/>
      <c r="T90" s="1"/>
      <c r="U90" s="1"/>
      <c r="V90" s="1"/>
      <c r="W90" s="1"/>
      <c r="X90" s="1"/>
      <c r="Y90" s="1"/>
      <c r="Z90" s="1"/>
    </row>
    <row r="91" spans="1:26" ht="15.75" hidden="1" customHeight="1">
      <c r="A91" s="1"/>
      <c r="B91" s="1"/>
      <c r="C91" s="297"/>
      <c r="D91" s="297"/>
      <c r="E91" s="297"/>
      <c r="F91" s="297"/>
      <c r="G91" s="297"/>
      <c r="H91" s="297">
        <v>35</v>
      </c>
      <c r="I91" s="297"/>
      <c r="J91" s="297"/>
      <c r="K91" s="297"/>
      <c r="L91" s="297"/>
      <c r="M91" s="297"/>
      <c r="N91" s="297"/>
      <c r="O91" s="297"/>
      <c r="P91" s="1"/>
      <c r="Q91" s="1"/>
      <c r="R91" s="1"/>
      <c r="S91" s="1"/>
      <c r="T91" s="1"/>
      <c r="U91" s="1"/>
      <c r="V91" s="1"/>
      <c r="W91" s="1"/>
      <c r="X91" s="1"/>
      <c r="Y91" s="1"/>
      <c r="Z91" s="1"/>
    </row>
    <row r="92" spans="1:26" ht="15.75" hidden="1" customHeight="1">
      <c r="A92" s="1"/>
      <c r="B92" s="1"/>
      <c r="C92" s="297"/>
      <c r="D92" s="297"/>
      <c r="E92" s="297"/>
      <c r="F92" s="297"/>
      <c r="G92" s="297"/>
      <c r="H92" s="297">
        <v>36</v>
      </c>
      <c r="I92" s="297"/>
      <c r="J92" s="297"/>
      <c r="K92" s="297"/>
      <c r="L92" s="297"/>
      <c r="M92" s="297"/>
      <c r="N92" s="297"/>
      <c r="O92" s="297"/>
      <c r="P92" s="1"/>
      <c r="Q92" s="1"/>
      <c r="R92" s="1"/>
      <c r="S92" s="1"/>
      <c r="T92" s="1"/>
      <c r="U92" s="1"/>
      <c r="V92" s="1"/>
      <c r="W92" s="1"/>
      <c r="X92" s="1"/>
      <c r="Y92" s="1"/>
      <c r="Z92" s="1"/>
    </row>
    <row r="93" spans="1:26" ht="15.75" hidden="1" customHeight="1">
      <c r="A93" s="1"/>
      <c r="B93" s="1"/>
      <c r="C93" s="297"/>
      <c r="D93" s="297"/>
      <c r="E93" s="297"/>
      <c r="F93" s="297"/>
      <c r="G93" s="297"/>
      <c r="H93" s="297">
        <v>37</v>
      </c>
      <c r="I93" s="297"/>
      <c r="J93" s="297"/>
      <c r="K93" s="297"/>
      <c r="L93" s="297"/>
      <c r="M93" s="297"/>
      <c r="N93" s="297"/>
      <c r="O93" s="297"/>
      <c r="P93" s="1"/>
      <c r="Q93" s="1"/>
      <c r="R93" s="1"/>
      <c r="S93" s="1"/>
      <c r="T93" s="1"/>
      <c r="U93" s="1"/>
      <c r="V93" s="1"/>
      <c r="W93" s="1"/>
      <c r="X93" s="1"/>
      <c r="Y93" s="1"/>
      <c r="Z93" s="1"/>
    </row>
    <row r="94" spans="1:26" ht="15.75" hidden="1" customHeight="1">
      <c r="A94" s="1"/>
      <c r="B94" s="1"/>
      <c r="C94" s="297"/>
      <c r="D94" s="297"/>
      <c r="E94" s="297"/>
      <c r="F94" s="297"/>
      <c r="G94" s="297"/>
      <c r="H94" s="297">
        <v>38</v>
      </c>
      <c r="I94" s="297"/>
      <c r="J94" s="297"/>
      <c r="K94" s="297"/>
      <c r="L94" s="297"/>
      <c r="M94" s="297"/>
      <c r="N94" s="297"/>
      <c r="O94" s="297"/>
      <c r="P94" s="1"/>
      <c r="Q94" s="1"/>
      <c r="R94" s="1"/>
      <c r="S94" s="1"/>
      <c r="T94" s="1"/>
      <c r="U94" s="1"/>
      <c r="V94" s="1"/>
      <c r="W94" s="1"/>
      <c r="X94" s="1"/>
      <c r="Y94" s="1"/>
      <c r="Z94" s="1"/>
    </row>
    <row r="95" spans="1:26" ht="15.75" hidden="1" customHeight="1">
      <c r="A95" s="1"/>
      <c r="B95" s="1"/>
      <c r="C95" s="297"/>
      <c r="D95" s="297"/>
      <c r="E95" s="297"/>
      <c r="F95" s="297"/>
      <c r="G95" s="297"/>
      <c r="H95" s="297">
        <v>39</v>
      </c>
      <c r="I95" s="297"/>
      <c r="J95" s="297"/>
      <c r="K95" s="297"/>
      <c r="L95" s="297"/>
      <c r="M95" s="297"/>
      <c r="N95" s="297"/>
      <c r="O95" s="297"/>
      <c r="P95" s="1"/>
      <c r="Q95" s="1"/>
      <c r="R95" s="1"/>
      <c r="S95" s="1"/>
      <c r="T95" s="1"/>
      <c r="U95" s="1"/>
      <c r="V95" s="1"/>
      <c r="W95" s="1"/>
      <c r="X95" s="1"/>
      <c r="Y95" s="1"/>
      <c r="Z95" s="1"/>
    </row>
    <row r="96" spans="1:26" ht="15.75" hidden="1" customHeight="1">
      <c r="A96" s="1"/>
      <c r="B96" s="1"/>
      <c r="C96" s="297"/>
      <c r="D96" s="297"/>
      <c r="E96" s="297"/>
      <c r="F96" s="297"/>
      <c r="G96" s="297"/>
      <c r="H96" s="297">
        <v>40</v>
      </c>
      <c r="I96" s="297"/>
      <c r="J96" s="297"/>
      <c r="K96" s="297"/>
      <c r="L96" s="297"/>
      <c r="M96" s="297"/>
      <c r="N96" s="297"/>
      <c r="O96" s="297"/>
      <c r="P96" s="1"/>
      <c r="Q96" s="1"/>
      <c r="R96" s="1"/>
      <c r="S96" s="1"/>
      <c r="T96" s="1"/>
      <c r="U96" s="1"/>
      <c r="V96" s="1"/>
      <c r="W96" s="1"/>
      <c r="X96" s="1"/>
      <c r="Y96" s="1"/>
      <c r="Z96" s="1"/>
    </row>
    <row r="97" spans="1:26" ht="15.75" hidden="1" customHeight="1">
      <c r="A97" s="1"/>
      <c r="B97" s="1"/>
      <c r="C97" s="297"/>
      <c r="D97" s="297"/>
      <c r="E97" s="297"/>
      <c r="F97" s="297"/>
      <c r="G97" s="297"/>
      <c r="H97" s="297">
        <v>41</v>
      </c>
      <c r="I97" s="297"/>
      <c r="J97" s="297"/>
      <c r="K97" s="297"/>
      <c r="L97" s="297"/>
      <c r="M97" s="297"/>
      <c r="N97" s="297"/>
      <c r="O97" s="297"/>
      <c r="P97" s="1"/>
      <c r="Q97" s="1"/>
      <c r="R97" s="1"/>
      <c r="S97" s="1"/>
      <c r="T97" s="1"/>
      <c r="U97" s="1"/>
      <c r="V97" s="1"/>
      <c r="W97" s="1"/>
      <c r="X97" s="1"/>
      <c r="Y97" s="1"/>
      <c r="Z97" s="1"/>
    </row>
    <row r="98" spans="1:26" ht="15.75" hidden="1" customHeight="1">
      <c r="A98" s="1"/>
      <c r="B98" s="1"/>
      <c r="C98" s="297"/>
      <c r="D98" s="297"/>
      <c r="E98" s="297"/>
      <c r="F98" s="297"/>
      <c r="G98" s="297"/>
      <c r="H98" s="297">
        <v>42</v>
      </c>
      <c r="I98" s="297"/>
      <c r="J98" s="297"/>
      <c r="K98" s="297"/>
      <c r="L98" s="297"/>
      <c r="M98" s="297"/>
      <c r="N98" s="297"/>
      <c r="O98" s="297"/>
      <c r="P98" s="1"/>
      <c r="Q98" s="1"/>
      <c r="R98" s="1"/>
      <c r="S98" s="1"/>
      <c r="T98" s="1"/>
      <c r="U98" s="1"/>
      <c r="V98" s="1"/>
      <c r="W98" s="1"/>
      <c r="X98" s="1"/>
      <c r="Y98" s="1"/>
      <c r="Z98" s="1"/>
    </row>
    <row r="99" spans="1:26" ht="15.75" hidden="1" customHeight="1">
      <c r="A99" s="1"/>
      <c r="B99" s="1"/>
      <c r="C99" s="297"/>
      <c r="D99" s="297"/>
      <c r="E99" s="297"/>
      <c r="F99" s="297"/>
      <c r="G99" s="297"/>
      <c r="H99" s="297">
        <v>43</v>
      </c>
      <c r="I99" s="297"/>
      <c r="J99" s="297"/>
      <c r="K99" s="297"/>
      <c r="L99" s="297"/>
      <c r="M99" s="297"/>
      <c r="N99" s="297"/>
      <c r="O99" s="297"/>
      <c r="P99" s="1"/>
      <c r="Q99" s="1"/>
      <c r="R99" s="1"/>
      <c r="S99" s="1"/>
      <c r="T99" s="1"/>
      <c r="U99" s="1"/>
      <c r="V99" s="1"/>
      <c r="W99" s="1"/>
      <c r="X99" s="1"/>
      <c r="Y99" s="1"/>
      <c r="Z99" s="1"/>
    </row>
    <row r="100" spans="1:26" ht="15.75" hidden="1" customHeight="1">
      <c r="A100" s="1"/>
      <c r="B100" s="1"/>
      <c r="C100" s="297"/>
      <c r="D100" s="297"/>
      <c r="E100" s="297"/>
      <c r="F100" s="297"/>
      <c r="G100" s="297"/>
      <c r="H100" s="297">
        <v>44</v>
      </c>
      <c r="I100" s="297"/>
      <c r="J100" s="297"/>
      <c r="K100" s="297"/>
      <c r="L100" s="297"/>
      <c r="M100" s="297"/>
      <c r="N100" s="297"/>
      <c r="O100" s="297"/>
      <c r="P100" s="1"/>
      <c r="Q100" s="1"/>
      <c r="R100" s="1"/>
      <c r="S100" s="1"/>
      <c r="T100" s="1"/>
      <c r="U100" s="1"/>
      <c r="V100" s="1"/>
      <c r="W100" s="1"/>
      <c r="X100" s="1"/>
      <c r="Y100" s="1"/>
      <c r="Z100" s="1"/>
    </row>
    <row r="101" spans="1:26" ht="15.75" hidden="1" customHeight="1">
      <c r="A101" s="1"/>
      <c r="B101" s="1"/>
      <c r="C101" s="297"/>
      <c r="D101" s="297"/>
      <c r="E101" s="297"/>
      <c r="F101" s="297"/>
      <c r="G101" s="297"/>
      <c r="H101" s="297">
        <v>45</v>
      </c>
      <c r="I101" s="297"/>
      <c r="J101" s="297"/>
      <c r="K101" s="297"/>
      <c r="L101" s="297"/>
      <c r="M101" s="297"/>
      <c r="N101" s="297"/>
      <c r="O101" s="297"/>
      <c r="P101" s="1"/>
      <c r="Q101" s="1"/>
      <c r="R101" s="1"/>
      <c r="S101" s="1"/>
      <c r="T101" s="1"/>
      <c r="U101" s="1"/>
      <c r="V101" s="1"/>
      <c r="W101" s="1"/>
      <c r="X101" s="1"/>
      <c r="Y101" s="1"/>
      <c r="Z101" s="1"/>
    </row>
    <row r="102" spans="1:26" ht="15.75" hidden="1" customHeight="1">
      <c r="A102" s="1"/>
      <c r="B102" s="1"/>
      <c r="C102" s="297"/>
      <c r="D102" s="297"/>
      <c r="E102" s="297"/>
      <c r="F102" s="297"/>
      <c r="G102" s="297"/>
      <c r="H102" s="297">
        <v>46</v>
      </c>
      <c r="I102" s="297"/>
      <c r="J102" s="297"/>
      <c r="K102" s="297"/>
      <c r="L102" s="297"/>
      <c r="M102" s="297"/>
      <c r="N102" s="297"/>
      <c r="O102" s="297"/>
      <c r="P102" s="1"/>
      <c r="Q102" s="1"/>
      <c r="R102" s="1"/>
      <c r="S102" s="1"/>
      <c r="T102" s="1"/>
      <c r="U102" s="1"/>
      <c r="V102" s="1"/>
      <c r="W102" s="1"/>
      <c r="X102" s="1"/>
      <c r="Y102" s="1"/>
      <c r="Z102" s="1"/>
    </row>
    <row r="103" spans="1:26" ht="15.75" hidden="1" customHeight="1">
      <c r="A103" s="1"/>
      <c r="B103" s="1"/>
      <c r="C103" s="297"/>
      <c r="D103" s="297"/>
      <c r="E103" s="297"/>
      <c r="F103" s="297"/>
      <c r="G103" s="297"/>
      <c r="H103" s="297">
        <v>47</v>
      </c>
      <c r="I103" s="297"/>
      <c r="J103" s="297"/>
      <c r="K103" s="297"/>
      <c r="L103" s="297"/>
      <c r="M103" s="297"/>
      <c r="N103" s="297"/>
      <c r="O103" s="297"/>
      <c r="P103" s="1"/>
      <c r="Q103" s="1"/>
      <c r="R103" s="1"/>
      <c r="S103" s="1"/>
      <c r="T103" s="1"/>
      <c r="U103" s="1"/>
      <c r="V103" s="1"/>
      <c r="W103" s="1"/>
      <c r="X103" s="1"/>
      <c r="Y103" s="1"/>
      <c r="Z103" s="1"/>
    </row>
    <row r="104" spans="1:26" ht="15.75" hidden="1" customHeight="1">
      <c r="A104" s="1"/>
      <c r="B104" s="1"/>
      <c r="C104" s="297"/>
      <c r="D104" s="297"/>
      <c r="E104" s="297"/>
      <c r="F104" s="297"/>
      <c r="G104" s="297"/>
      <c r="H104" s="297">
        <v>48</v>
      </c>
      <c r="I104" s="297"/>
      <c r="J104" s="297"/>
      <c r="K104" s="297"/>
      <c r="L104" s="297"/>
      <c r="M104" s="297"/>
      <c r="N104" s="297"/>
      <c r="O104" s="297"/>
      <c r="P104" s="1"/>
      <c r="Q104" s="1"/>
      <c r="R104" s="1"/>
      <c r="S104" s="1"/>
      <c r="T104" s="1"/>
      <c r="U104" s="1"/>
      <c r="V104" s="1"/>
      <c r="W104" s="1"/>
      <c r="X104" s="1"/>
      <c r="Y104" s="1"/>
      <c r="Z104" s="1"/>
    </row>
    <row r="105" spans="1:26" ht="15.75" hidden="1" customHeight="1">
      <c r="A105" s="1"/>
      <c r="B105" s="1"/>
      <c r="C105" s="297"/>
      <c r="D105" s="297"/>
      <c r="E105" s="297"/>
      <c r="F105" s="297"/>
      <c r="G105" s="297"/>
      <c r="H105" s="297">
        <v>49</v>
      </c>
      <c r="I105" s="297"/>
      <c r="J105" s="297"/>
      <c r="K105" s="297"/>
      <c r="L105" s="297"/>
      <c r="M105" s="297"/>
      <c r="N105" s="297"/>
      <c r="O105" s="297"/>
      <c r="P105" s="1"/>
      <c r="Q105" s="1"/>
      <c r="R105" s="1"/>
      <c r="S105" s="1"/>
      <c r="T105" s="1"/>
      <c r="U105" s="1"/>
      <c r="V105" s="1"/>
      <c r="W105" s="1"/>
      <c r="X105" s="1"/>
      <c r="Y105" s="1"/>
      <c r="Z105" s="1"/>
    </row>
    <row r="106" spans="1:26" ht="15.75" hidden="1" customHeight="1">
      <c r="A106" s="1"/>
      <c r="B106" s="1"/>
      <c r="C106" s="297"/>
      <c r="D106" s="297"/>
      <c r="E106" s="297"/>
      <c r="F106" s="297"/>
      <c r="G106" s="297"/>
      <c r="H106" s="297">
        <v>50</v>
      </c>
      <c r="I106" s="297"/>
      <c r="J106" s="297"/>
      <c r="K106" s="297"/>
      <c r="L106" s="297"/>
      <c r="M106" s="297"/>
      <c r="N106" s="297"/>
      <c r="O106" s="297"/>
      <c r="P106" s="1"/>
      <c r="Q106" s="1"/>
      <c r="R106" s="1"/>
      <c r="S106" s="1"/>
      <c r="T106" s="1"/>
      <c r="U106" s="1"/>
      <c r="V106" s="1"/>
      <c r="W106" s="1"/>
      <c r="X106" s="1"/>
      <c r="Y106" s="1"/>
      <c r="Z106" s="1"/>
    </row>
    <row r="107" spans="1:26" ht="15.75" hidden="1" customHeight="1">
      <c r="A107" s="1"/>
      <c r="B107" s="1"/>
      <c r="C107" s="297"/>
      <c r="D107" s="297"/>
      <c r="E107" s="297"/>
      <c r="F107" s="297"/>
      <c r="G107" s="297"/>
      <c r="H107" s="297">
        <v>51</v>
      </c>
      <c r="I107" s="297"/>
      <c r="J107" s="297"/>
      <c r="K107" s="297"/>
      <c r="L107" s="297"/>
      <c r="M107" s="297"/>
      <c r="N107" s="297"/>
      <c r="O107" s="297"/>
      <c r="P107" s="1"/>
      <c r="Q107" s="1"/>
      <c r="R107" s="1"/>
      <c r="S107" s="1"/>
      <c r="T107" s="1"/>
      <c r="U107" s="1"/>
      <c r="V107" s="1"/>
      <c r="W107" s="1"/>
      <c r="X107" s="1"/>
      <c r="Y107" s="1"/>
      <c r="Z107" s="1"/>
    </row>
    <row r="108" spans="1:26" ht="15.75" hidden="1" customHeight="1">
      <c r="A108" s="1"/>
      <c r="B108" s="1"/>
      <c r="C108" s="297"/>
      <c r="D108" s="297"/>
      <c r="E108" s="297"/>
      <c r="F108" s="297"/>
      <c r="G108" s="297"/>
      <c r="H108" s="297">
        <v>52</v>
      </c>
      <c r="I108" s="297"/>
      <c r="J108" s="297"/>
      <c r="K108" s="297"/>
      <c r="L108" s="297"/>
      <c r="M108" s="297"/>
      <c r="N108" s="297"/>
      <c r="O108" s="297"/>
      <c r="P108" s="1"/>
      <c r="Q108" s="1"/>
      <c r="R108" s="1"/>
      <c r="S108" s="1"/>
      <c r="T108" s="1"/>
      <c r="U108" s="1"/>
      <c r="V108" s="1"/>
      <c r="W108" s="1"/>
      <c r="X108" s="1"/>
      <c r="Y108" s="1"/>
      <c r="Z108" s="1"/>
    </row>
    <row r="109" spans="1:26" ht="15.75" hidden="1" customHeight="1">
      <c r="A109" s="1"/>
      <c r="B109" s="1"/>
      <c r="C109" s="297"/>
      <c r="D109" s="297"/>
      <c r="E109" s="297"/>
      <c r="F109" s="297"/>
      <c r="G109" s="297"/>
      <c r="H109" s="297">
        <v>53</v>
      </c>
      <c r="I109" s="297"/>
      <c r="J109" s="297"/>
      <c r="K109" s="297"/>
      <c r="L109" s="297"/>
      <c r="M109" s="297"/>
      <c r="N109" s="297"/>
      <c r="O109" s="297"/>
      <c r="P109" s="1"/>
      <c r="Q109" s="1"/>
      <c r="R109" s="1"/>
      <c r="S109" s="1"/>
      <c r="T109" s="1"/>
      <c r="U109" s="1"/>
      <c r="V109" s="1"/>
      <c r="W109" s="1"/>
      <c r="X109" s="1"/>
      <c r="Y109" s="1"/>
      <c r="Z109" s="1"/>
    </row>
    <row r="110" spans="1:26" ht="15.75" hidden="1" customHeight="1">
      <c r="A110" s="1"/>
      <c r="B110" s="1"/>
      <c r="C110" s="297"/>
      <c r="D110" s="297"/>
      <c r="E110" s="297"/>
      <c r="F110" s="297"/>
      <c r="G110" s="297"/>
      <c r="H110" s="297">
        <v>54</v>
      </c>
      <c r="I110" s="297"/>
      <c r="J110" s="297"/>
      <c r="K110" s="297"/>
      <c r="L110" s="297"/>
      <c r="M110" s="297"/>
      <c r="N110" s="297"/>
      <c r="O110" s="297"/>
      <c r="P110" s="1"/>
      <c r="Q110" s="1"/>
      <c r="R110" s="1"/>
      <c r="S110" s="1"/>
      <c r="T110" s="1"/>
      <c r="U110" s="1"/>
      <c r="V110" s="1"/>
      <c r="W110" s="1"/>
      <c r="X110" s="1"/>
      <c r="Y110" s="1"/>
      <c r="Z110" s="1"/>
    </row>
    <row r="111" spans="1:26" ht="15.75" hidden="1" customHeight="1">
      <c r="A111" s="1"/>
      <c r="B111" s="1"/>
      <c r="C111" s="297"/>
      <c r="D111" s="297"/>
      <c r="E111" s="297"/>
      <c r="F111" s="297"/>
      <c r="G111" s="297"/>
      <c r="H111" s="297">
        <v>55</v>
      </c>
      <c r="I111" s="297"/>
      <c r="J111" s="297"/>
      <c r="K111" s="297"/>
      <c r="L111" s="297"/>
      <c r="M111" s="297"/>
      <c r="N111" s="297"/>
      <c r="O111" s="297"/>
      <c r="P111" s="1"/>
      <c r="Q111" s="1"/>
      <c r="R111" s="1"/>
      <c r="S111" s="1"/>
      <c r="T111" s="1"/>
      <c r="U111" s="1"/>
      <c r="V111" s="1"/>
      <c r="W111" s="1"/>
      <c r="X111" s="1"/>
      <c r="Y111" s="1"/>
      <c r="Z111" s="1"/>
    </row>
    <row r="112" spans="1:26" ht="15.75" hidden="1" customHeight="1">
      <c r="A112" s="1"/>
      <c r="B112" s="1"/>
      <c r="C112" s="297"/>
      <c r="D112" s="297"/>
      <c r="E112" s="297"/>
      <c r="F112" s="297"/>
      <c r="G112" s="297"/>
      <c r="H112" s="297">
        <v>56</v>
      </c>
      <c r="I112" s="297"/>
      <c r="J112" s="297"/>
      <c r="K112" s="297"/>
      <c r="L112" s="297"/>
      <c r="M112" s="297"/>
      <c r="N112" s="297"/>
      <c r="O112" s="297"/>
      <c r="P112" s="1"/>
      <c r="Q112" s="1"/>
      <c r="R112" s="1"/>
      <c r="S112" s="1"/>
      <c r="T112" s="1"/>
      <c r="U112" s="1"/>
      <c r="V112" s="1"/>
      <c r="W112" s="1"/>
      <c r="X112" s="1"/>
      <c r="Y112" s="1"/>
      <c r="Z112" s="1"/>
    </row>
    <row r="113" spans="1:26" ht="15.75" hidden="1" customHeight="1">
      <c r="A113" s="1"/>
      <c r="B113" s="1"/>
      <c r="C113" s="297"/>
      <c r="D113" s="297"/>
      <c r="E113" s="297"/>
      <c r="F113" s="297"/>
      <c r="G113" s="297"/>
      <c r="H113" s="297">
        <v>57</v>
      </c>
      <c r="I113" s="297"/>
      <c r="J113" s="297"/>
      <c r="K113" s="297"/>
      <c r="L113" s="297"/>
      <c r="M113" s="297"/>
      <c r="N113" s="297"/>
      <c r="O113" s="297"/>
      <c r="P113" s="1"/>
      <c r="Q113" s="1"/>
      <c r="R113" s="1"/>
      <c r="S113" s="1"/>
      <c r="T113" s="1"/>
      <c r="U113" s="1"/>
      <c r="V113" s="1"/>
      <c r="W113" s="1"/>
      <c r="X113" s="1"/>
      <c r="Y113" s="1"/>
      <c r="Z113" s="1"/>
    </row>
    <row r="114" spans="1:26" ht="15.75" hidden="1" customHeight="1">
      <c r="A114" s="1"/>
      <c r="B114" s="1"/>
      <c r="C114" s="297"/>
      <c r="D114" s="297"/>
      <c r="E114" s="297"/>
      <c r="F114" s="297"/>
      <c r="G114" s="297"/>
      <c r="H114" s="297">
        <v>58</v>
      </c>
      <c r="I114" s="297"/>
      <c r="J114" s="297"/>
      <c r="K114" s="297"/>
      <c r="L114" s="297"/>
      <c r="M114" s="297"/>
      <c r="N114" s="297"/>
      <c r="O114" s="297"/>
      <c r="P114" s="1"/>
      <c r="Q114" s="1"/>
      <c r="R114" s="1"/>
      <c r="S114" s="1"/>
      <c r="T114" s="1"/>
      <c r="U114" s="1"/>
      <c r="V114" s="1"/>
      <c r="W114" s="1"/>
      <c r="X114" s="1"/>
      <c r="Y114" s="1"/>
      <c r="Z114" s="1"/>
    </row>
    <row r="115" spans="1:26" ht="15.75" hidden="1" customHeight="1">
      <c r="A115" s="1"/>
      <c r="B115" s="1"/>
      <c r="C115" s="297"/>
      <c r="D115" s="297"/>
      <c r="E115" s="297"/>
      <c r="F115" s="297"/>
      <c r="G115" s="297"/>
      <c r="H115" s="297">
        <v>59</v>
      </c>
      <c r="I115" s="297"/>
      <c r="J115" s="297"/>
      <c r="K115" s="297"/>
      <c r="L115" s="297"/>
      <c r="M115" s="297"/>
      <c r="N115" s="297"/>
      <c r="O115" s="297"/>
      <c r="P115" s="1"/>
      <c r="Q115" s="1"/>
      <c r="R115" s="1"/>
      <c r="S115" s="1"/>
      <c r="T115" s="1"/>
      <c r="U115" s="1"/>
      <c r="V115" s="1"/>
      <c r="W115" s="1"/>
      <c r="X115" s="1"/>
      <c r="Y115" s="1"/>
      <c r="Z115" s="1"/>
    </row>
    <row r="116" spans="1:26" ht="15.75" hidden="1" customHeight="1">
      <c r="A116" s="1"/>
      <c r="B116" s="1"/>
      <c r="C116" s="297"/>
      <c r="D116" s="297"/>
      <c r="E116" s="297"/>
      <c r="F116" s="297"/>
      <c r="G116" s="297"/>
      <c r="H116" s="297">
        <v>60</v>
      </c>
      <c r="I116" s="297"/>
      <c r="J116" s="297"/>
      <c r="K116" s="297"/>
      <c r="L116" s="297"/>
      <c r="M116" s="297"/>
      <c r="N116" s="297"/>
      <c r="O116" s="297"/>
      <c r="P116" s="1"/>
      <c r="Q116" s="1"/>
      <c r="R116" s="1"/>
      <c r="S116" s="1"/>
      <c r="T116" s="1"/>
      <c r="U116" s="1"/>
      <c r="V116" s="1"/>
      <c r="W116" s="1"/>
      <c r="X116" s="1"/>
      <c r="Y116" s="1"/>
      <c r="Z116" s="1"/>
    </row>
    <row r="117" spans="1:26" ht="15.75" hidden="1" customHeight="1">
      <c r="A117" s="1"/>
      <c r="B117" s="1"/>
      <c r="C117" s="297"/>
      <c r="D117" s="297"/>
      <c r="E117" s="297"/>
      <c r="F117" s="297"/>
      <c r="G117" s="297"/>
      <c r="H117" s="297">
        <v>61</v>
      </c>
      <c r="I117" s="297"/>
      <c r="J117" s="297"/>
      <c r="K117" s="297"/>
      <c r="L117" s="297"/>
      <c r="M117" s="297"/>
      <c r="N117" s="297"/>
      <c r="O117" s="297"/>
      <c r="P117" s="1"/>
      <c r="Q117" s="1"/>
      <c r="R117" s="1"/>
      <c r="S117" s="1"/>
      <c r="T117" s="1"/>
      <c r="U117" s="1"/>
      <c r="V117" s="1"/>
      <c r="W117" s="1"/>
      <c r="X117" s="1"/>
      <c r="Y117" s="1"/>
      <c r="Z117" s="1"/>
    </row>
    <row r="118" spans="1:26" ht="15.75" hidden="1" customHeight="1">
      <c r="A118" s="1"/>
      <c r="B118" s="1"/>
      <c r="C118" s="297"/>
      <c r="D118" s="297"/>
      <c r="E118" s="297"/>
      <c r="F118" s="297"/>
      <c r="G118" s="297"/>
      <c r="H118" s="297">
        <v>62</v>
      </c>
      <c r="I118" s="297"/>
      <c r="J118" s="297"/>
      <c r="K118" s="297"/>
      <c r="L118" s="297"/>
      <c r="M118" s="297"/>
      <c r="N118" s="297"/>
      <c r="O118" s="297"/>
      <c r="P118" s="1"/>
      <c r="Q118" s="1"/>
      <c r="R118" s="1"/>
      <c r="S118" s="1"/>
      <c r="T118" s="1"/>
      <c r="U118" s="1"/>
      <c r="V118" s="1"/>
      <c r="W118" s="1"/>
      <c r="X118" s="1"/>
      <c r="Y118" s="1"/>
      <c r="Z118" s="1"/>
    </row>
    <row r="119" spans="1:26" ht="15.75" hidden="1" customHeight="1">
      <c r="A119" s="1"/>
      <c r="B119" s="1"/>
      <c r="C119" s="297"/>
      <c r="D119" s="297"/>
      <c r="E119" s="297"/>
      <c r="F119" s="297"/>
      <c r="G119" s="297"/>
      <c r="H119" s="297">
        <v>63</v>
      </c>
      <c r="I119" s="297"/>
      <c r="J119" s="297"/>
      <c r="K119" s="297"/>
      <c r="L119" s="297"/>
      <c r="M119" s="297"/>
      <c r="N119" s="297"/>
      <c r="O119" s="297"/>
      <c r="P119" s="1"/>
      <c r="Q119" s="1"/>
      <c r="R119" s="1"/>
      <c r="S119" s="1"/>
      <c r="T119" s="1"/>
      <c r="U119" s="1"/>
      <c r="V119" s="1"/>
      <c r="W119" s="1"/>
      <c r="X119" s="1"/>
      <c r="Y119" s="1"/>
      <c r="Z119" s="1"/>
    </row>
    <row r="120" spans="1:26" ht="15.75" hidden="1" customHeight="1">
      <c r="A120" s="1"/>
      <c r="B120" s="1"/>
      <c r="C120" s="297"/>
      <c r="D120" s="297"/>
      <c r="E120" s="297"/>
      <c r="F120" s="297"/>
      <c r="G120" s="297"/>
      <c r="H120" s="297">
        <v>64</v>
      </c>
      <c r="I120" s="297"/>
      <c r="J120" s="297"/>
      <c r="K120" s="297"/>
      <c r="L120" s="297"/>
      <c r="M120" s="297"/>
      <c r="N120" s="297"/>
      <c r="O120" s="297"/>
      <c r="P120" s="1"/>
      <c r="Q120" s="1"/>
      <c r="R120" s="1"/>
      <c r="S120" s="1"/>
      <c r="T120" s="1"/>
      <c r="U120" s="1"/>
      <c r="V120" s="1"/>
      <c r="W120" s="1"/>
      <c r="X120" s="1"/>
      <c r="Y120" s="1"/>
      <c r="Z120" s="1"/>
    </row>
    <row r="121" spans="1:26" ht="15.75" hidden="1" customHeight="1">
      <c r="A121" s="1"/>
      <c r="B121" s="1"/>
      <c r="C121" s="297"/>
      <c r="D121" s="297"/>
      <c r="E121" s="297"/>
      <c r="F121" s="297"/>
      <c r="G121" s="297"/>
      <c r="H121" s="297">
        <v>65</v>
      </c>
      <c r="I121" s="297"/>
      <c r="J121" s="297"/>
      <c r="K121" s="297"/>
      <c r="L121" s="297"/>
      <c r="M121" s="297"/>
      <c r="N121" s="297"/>
      <c r="O121" s="297"/>
      <c r="P121" s="1"/>
      <c r="Q121" s="1"/>
      <c r="R121" s="1"/>
      <c r="S121" s="1"/>
      <c r="T121" s="1"/>
      <c r="U121" s="1"/>
      <c r="V121" s="1"/>
      <c r="W121" s="1"/>
      <c r="X121" s="1"/>
      <c r="Y121" s="1"/>
      <c r="Z121" s="1"/>
    </row>
    <row r="122" spans="1:26" ht="15.75" hidden="1" customHeight="1">
      <c r="A122" s="1"/>
      <c r="B122" s="1"/>
      <c r="C122" s="297"/>
      <c r="D122" s="297"/>
      <c r="E122" s="297"/>
      <c r="F122" s="297"/>
      <c r="G122" s="297"/>
      <c r="H122" s="297">
        <v>66</v>
      </c>
      <c r="I122" s="297"/>
      <c r="J122" s="297"/>
      <c r="K122" s="297"/>
      <c r="L122" s="297"/>
      <c r="M122" s="297"/>
      <c r="N122" s="297"/>
      <c r="O122" s="297"/>
      <c r="P122" s="1"/>
      <c r="Q122" s="1"/>
      <c r="R122" s="1"/>
      <c r="S122" s="1"/>
      <c r="T122" s="1"/>
      <c r="U122" s="1"/>
      <c r="V122" s="1"/>
      <c r="W122" s="1"/>
      <c r="X122" s="1"/>
      <c r="Y122" s="1"/>
      <c r="Z122" s="1"/>
    </row>
    <row r="123" spans="1:26" ht="15.75" hidden="1" customHeight="1">
      <c r="A123" s="1"/>
      <c r="B123" s="1"/>
      <c r="C123" s="297"/>
      <c r="D123" s="297"/>
      <c r="E123" s="297"/>
      <c r="F123" s="297"/>
      <c r="G123" s="297"/>
      <c r="H123" s="297">
        <v>67</v>
      </c>
      <c r="I123" s="297"/>
      <c r="J123" s="297"/>
      <c r="K123" s="297"/>
      <c r="L123" s="297"/>
      <c r="M123" s="297"/>
      <c r="N123" s="297"/>
      <c r="O123" s="297"/>
      <c r="P123" s="1"/>
      <c r="Q123" s="1"/>
      <c r="R123" s="1"/>
      <c r="S123" s="1"/>
      <c r="T123" s="1"/>
      <c r="U123" s="1"/>
      <c r="V123" s="1"/>
      <c r="W123" s="1"/>
      <c r="X123" s="1"/>
      <c r="Y123" s="1"/>
      <c r="Z123" s="1"/>
    </row>
    <row r="124" spans="1:26" ht="15.75" hidden="1" customHeight="1">
      <c r="A124" s="1"/>
      <c r="B124" s="1"/>
      <c r="C124" s="297"/>
      <c r="D124" s="297"/>
      <c r="E124" s="297"/>
      <c r="F124" s="297"/>
      <c r="G124" s="297"/>
      <c r="H124" s="297">
        <v>68</v>
      </c>
      <c r="I124" s="297"/>
      <c r="J124" s="297"/>
      <c r="K124" s="297"/>
      <c r="L124" s="297"/>
      <c r="M124" s="297"/>
      <c r="N124" s="297"/>
      <c r="O124" s="297"/>
      <c r="P124" s="1"/>
      <c r="Q124" s="1"/>
      <c r="R124" s="1"/>
      <c r="S124" s="1"/>
      <c r="T124" s="1"/>
      <c r="U124" s="1"/>
      <c r="V124" s="1"/>
      <c r="W124" s="1"/>
      <c r="X124" s="1"/>
      <c r="Y124" s="1"/>
      <c r="Z124" s="1"/>
    </row>
    <row r="125" spans="1:26" ht="15.75" hidden="1" customHeight="1">
      <c r="A125" s="1"/>
      <c r="B125" s="1"/>
      <c r="C125" s="297"/>
      <c r="D125" s="297"/>
      <c r="E125" s="297"/>
      <c r="F125" s="297"/>
      <c r="G125" s="297"/>
      <c r="H125" s="297">
        <v>69</v>
      </c>
      <c r="I125" s="297"/>
      <c r="J125" s="297"/>
      <c r="K125" s="297"/>
      <c r="L125" s="297"/>
      <c r="M125" s="297"/>
      <c r="N125" s="297"/>
      <c r="O125" s="297"/>
      <c r="P125" s="1"/>
      <c r="Q125" s="1"/>
      <c r="R125" s="1"/>
      <c r="S125" s="1"/>
      <c r="T125" s="1"/>
      <c r="U125" s="1"/>
      <c r="V125" s="1"/>
      <c r="W125" s="1"/>
      <c r="X125" s="1"/>
      <c r="Y125" s="1"/>
      <c r="Z125" s="1"/>
    </row>
    <row r="126" spans="1:26" ht="15.75" hidden="1" customHeight="1">
      <c r="A126" s="1"/>
      <c r="B126" s="1"/>
      <c r="C126" s="297"/>
      <c r="D126" s="297"/>
      <c r="E126" s="297"/>
      <c r="F126" s="297"/>
      <c r="G126" s="297"/>
      <c r="H126" s="297">
        <v>70</v>
      </c>
      <c r="I126" s="297"/>
      <c r="J126" s="297"/>
      <c r="K126" s="297"/>
      <c r="L126" s="297"/>
      <c r="M126" s="297"/>
      <c r="N126" s="297"/>
      <c r="O126" s="297"/>
      <c r="P126" s="1"/>
      <c r="Q126" s="1"/>
      <c r="R126" s="1"/>
      <c r="S126" s="1"/>
      <c r="T126" s="1"/>
      <c r="U126" s="1"/>
      <c r="V126" s="1"/>
      <c r="W126" s="1"/>
      <c r="X126" s="1"/>
      <c r="Y126" s="1"/>
      <c r="Z126" s="1"/>
    </row>
    <row r="127" spans="1:26" ht="15.75" hidden="1" customHeight="1">
      <c r="A127" s="1"/>
      <c r="B127" s="1"/>
      <c r="C127" s="297"/>
      <c r="D127" s="297"/>
      <c r="E127" s="297"/>
      <c r="F127" s="297"/>
      <c r="G127" s="297"/>
      <c r="H127" s="297">
        <v>71</v>
      </c>
      <c r="I127" s="297"/>
      <c r="J127" s="297"/>
      <c r="K127" s="297"/>
      <c r="L127" s="297"/>
      <c r="M127" s="297"/>
      <c r="N127" s="297"/>
      <c r="O127" s="297"/>
      <c r="P127" s="1"/>
      <c r="Q127" s="1"/>
      <c r="R127" s="1"/>
      <c r="S127" s="1"/>
      <c r="T127" s="1"/>
      <c r="U127" s="1"/>
      <c r="V127" s="1"/>
      <c r="W127" s="1"/>
      <c r="X127" s="1"/>
      <c r="Y127" s="1"/>
      <c r="Z127" s="1"/>
    </row>
    <row r="128" spans="1:26" ht="15.75" hidden="1" customHeight="1">
      <c r="A128" s="1"/>
      <c r="B128" s="1"/>
      <c r="C128" s="297"/>
      <c r="D128" s="297"/>
      <c r="E128" s="297"/>
      <c r="F128" s="297"/>
      <c r="G128" s="297"/>
      <c r="H128" s="297">
        <v>72</v>
      </c>
      <c r="I128" s="297"/>
      <c r="J128" s="297"/>
      <c r="K128" s="297"/>
      <c r="L128" s="297"/>
      <c r="M128" s="297"/>
      <c r="N128" s="297"/>
      <c r="O128" s="297"/>
      <c r="P128" s="1"/>
      <c r="Q128" s="1"/>
      <c r="R128" s="1"/>
      <c r="S128" s="1"/>
      <c r="T128" s="1"/>
      <c r="U128" s="1"/>
      <c r="V128" s="1"/>
      <c r="W128" s="1"/>
      <c r="X128" s="1"/>
      <c r="Y128" s="1"/>
      <c r="Z128" s="1"/>
    </row>
    <row r="129" spans="1:26" ht="15.75" hidden="1" customHeight="1">
      <c r="A129" s="1"/>
      <c r="B129" s="1"/>
      <c r="C129" s="297"/>
      <c r="D129" s="297"/>
      <c r="E129" s="297"/>
      <c r="F129" s="297"/>
      <c r="G129" s="297"/>
      <c r="H129" s="297">
        <v>73</v>
      </c>
      <c r="I129" s="297"/>
      <c r="J129" s="297"/>
      <c r="K129" s="297"/>
      <c r="L129" s="297"/>
      <c r="M129" s="297"/>
      <c r="N129" s="297"/>
      <c r="O129" s="297"/>
      <c r="P129" s="1"/>
      <c r="Q129" s="1"/>
      <c r="R129" s="1"/>
      <c r="S129" s="1"/>
      <c r="T129" s="1"/>
      <c r="U129" s="1"/>
      <c r="V129" s="1"/>
      <c r="W129" s="1"/>
      <c r="X129" s="1"/>
      <c r="Y129" s="1"/>
      <c r="Z129" s="1"/>
    </row>
    <row r="130" spans="1:26" ht="15.75" hidden="1" customHeight="1">
      <c r="A130" s="1"/>
      <c r="B130" s="1"/>
      <c r="C130" s="297"/>
      <c r="D130" s="297"/>
      <c r="E130" s="297"/>
      <c r="F130" s="297"/>
      <c r="G130" s="297"/>
      <c r="H130" s="297">
        <v>74</v>
      </c>
      <c r="I130" s="297"/>
      <c r="J130" s="297"/>
      <c r="K130" s="297"/>
      <c r="L130" s="297"/>
      <c r="M130" s="297"/>
      <c r="N130" s="297"/>
      <c r="O130" s="297"/>
      <c r="P130" s="1"/>
      <c r="Q130" s="1"/>
      <c r="R130" s="1"/>
      <c r="S130" s="1"/>
      <c r="T130" s="1"/>
      <c r="U130" s="1"/>
      <c r="V130" s="1"/>
      <c r="W130" s="1"/>
      <c r="X130" s="1"/>
      <c r="Y130" s="1"/>
      <c r="Z130" s="1"/>
    </row>
    <row r="131" spans="1:26" ht="15.75" hidden="1" customHeight="1">
      <c r="A131" s="1"/>
      <c r="B131" s="1"/>
      <c r="C131" s="297"/>
      <c r="D131" s="297"/>
      <c r="E131" s="297"/>
      <c r="F131" s="297"/>
      <c r="G131" s="297"/>
      <c r="H131" s="297">
        <v>75</v>
      </c>
      <c r="I131" s="297"/>
      <c r="J131" s="297"/>
      <c r="K131" s="297"/>
      <c r="L131" s="297"/>
      <c r="M131" s="297"/>
      <c r="N131" s="297"/>
      <c r="O131" s="297"/>
      <c r="P131" s="1"/>
      <c r="Q131" s="1"/>
      <c r="R131" s="1"/>
      <c r="S131" s="1"/>
      <c r="T131" s="1"/>
      <c r="U131" s="1"/>
      <c r="V131" s="1"/>
      <c r="W131" s="1"/>
      <c r="X131" s="1"/>
      <c r="Y131" s="1"/>
      <c r="Z131" s="1"/>
    </row>
    <row r="132" spans="1:26" ht="15.75" hidden="1" customHeight="1">
      <c r="A132" s="1"/>
      <c r="B132" s="1"/>
      <c r="C132" s="297"/>
      <c r="D132" s="297"/>
      <c r="E132" s="297"/>
      <c r="F132" s="297"/>
      <c r="G132" s="297"/>
      <c r="H132" s="297">
        <v>76</v>
      </c>
      <c r="I132" s="297"/>
      <c r="J132" s="297"/>
      <c r="K132" s="297"/>
      <c r="L132" s="297"/>
      <c r="M132" s="297"/>
      <c r="N132" s="297"/>
      <c r="O132" s="297"/>
      <c r="P132" s="1"/>
      <c r="Q132" s="1"/>
      <c r="R132" s="1"/>
      <c r="S132" s="1"/>
      <c r="T132" s="1"/>
      <c r="U132" s="1"/>
      <c r="V132" s="1"/>
      <c r="W132" s="1"/>
      <c r="X132" s="1"/>
      <c r="Y132" s="1"/>
      <c r="Z132" s="1"/>
    </row>
    <row r="133" spans="1:26" ht="15.75" hidden="1" customHeight="1">
      <c r="A133" s="1"/>
      <c r="B133" s="1"/>
      <c r="C133" s="297"/>
      <c r="D133" s="297"/>
      <c r="E133" s="297"/>
      <c r="F133" s="297"/>
      <c r="G133" s="297"/>
      <c r="H133" s="297">
        <v>77</v>
      </c>
      <c r="I133" s="297"/>
      <c r="J133" s="297"/>
      <c r="K133" s="297"/>
      <c r="L133" s="297"/>
      <c r="M133" s="297"/>
      <c r="N133" s="297"/>
      <c r="O133" s="297"/>
      <c r="P133" s="1"/>
      <c r="Q133" s="1"/>
      <c r="R133" s="1"/>
      <c r="S133" s="1"/>
      <c r="T133" s="1"/>
      <c r="U133" s="1"/>
      <c r="V133" s="1"/>
      <c r="W133" s="1"/>
      <c r="X133" s="1"/>
      <c r="Y133" s="1"/>
      <c r="Z133" s="1"/>
    </row>
    <row r="134" spans="1:26" ht="15.75" hidden="1" customHeight="1">
      <c r="A134" s="1"/>
      <c r="B134" s="1"/>
      <c r="C134" s="297"/>
      <c r="D134" s="297"/>
      <c r="E134" s="297"/>
      <c r="F134" s="297"/>
      <c r="G134" s="297"/>
      <c r="H134" s="297">
        <v>78</v>
      </c>
      <c r="I134" s="297"/>
      <c r="J134" s="297"/>
      <c r="K134" s="297"/>
      <c r="L134" s="297"/>
      <c r="M134" s="297"/>
      <c r="N134" s="297"/>
      <c r="O134" s="297"/>
      <c r="P134" s="1"/>
      <c r="Q134" s="1"/>
      <c r="R134" s="1"/>
      <c r="S134" s="1"/>
      <c r="T134" s="1"/>
      <c r="U134" s="1"/>
      <c r="V134" s="1"/>
      <c r="W134" s="1"/>
      <c r="X134" s="1"/>
      <c r="Y134" s="1"/>
      <c r="Z134" s="1"/>
    </row>
    <row r="135" spans="1:26" ht="15.75" hidden="1" customHeight="1">
      <c r="A135" s="1"/>
      <c r="B135" s="1"/>
      <c r="C135" s="297"/>
      <c r="D135" s="297"/>
      <c r="E135" s="297"/>
      <c r="F135" s="297"/>
      <c r="G135" s="297"/>
      <c r="H135" s="297">
        <v>79</v>
      </c>
      <c r="I135" s="297"/>
      <c r="J135" s="297"/>
      <c r="K135" s="297"/>
      <c r="L135" s="297"/>
      <c r="M135" s="297"/>
      <c r="N135" s="297"/>
      <c r="O135" s="297"/>
      <c r="P135" s="1"/>
      <c r="Q135" s="1"/>
      <c r="R135" s="1"/>
      <c r="S135" s="1"/>
      <c r="T135" s="1"/>
      <c r="U135" s="1"/>
      <c r="V135" s="1"/>
      <c r="W135" s="1"/>
      <c r="X135" s="1"/>
      <c r="Y135" s="1"/>
      <c r="Z135" s="1"/>
    </row>
    <row r="136" spans="1:26" ht="15.75" hidden="1" customHeight="1">
      <c r="A136" s="1"/>
      <c r="B136" s="1"/>
      <c r="C136" s="297"/>
      <c r="D136" s="297"/>
      <c r="E136" s="297"/>
      <c r="F136" s="297"/>
      <c r="G136" s="297"/>
      <c r="H136" s="297">
        <v>80</v>
      </c>
      <c r="I136" s="297"/>
      <c r="J136" s="297"/>
      <c r="K136" s="297"/>
      <c r="L136" s="297"/>
      <c r="M136" s="297"/>
      <c r="N136" s="297"/>
      <c r="O136" s="297"/>
      <c r="P136" s="1"/>
      <c r="Q136" s="1"/>
      <c r="R136" s="1"/>
      <c r="S136" s="1"/>
      <c r="T136" s="1"/>
      <c r="U136" s="1"/>
      <c r="V136" s="1"/>
      <c r="W136" s="1"/>
      <c r="X136" s="1"/>
      <c r="Y136" s="1"/>
      <c r="Z136" s="1"/>
    </row>
    <row r="137" spans="1:26" ht="15.75" hidden="1" customHeight="1">
      <c r="A137" s="1"/>
      <c r="B137" s="1"/>
      <c r="C137" s="297"/>
      <c r="D137" s="297"/>
      <c r="E137" s="297"/>
      <c r="F137" s="297"/>
      <c r="G137" s="297"/>
      <c r="H137" s="297">
        <v>81</v>
      </c>
      <c r="I137" s="297"/>
      <c r="J137" s="297"/>
      <c r="K137" s="297"/>
      <c r="L137" s="297"/>
      <c r="M137" s="297"/>
      <c r="N137" s="297"/>
      <c r="O137" s="297"/>
      <c r="P137" s="1"/>
      <c r="Q137" s="1"/>
      <c r="R137" s="1"/>
      <c r="S137" s="1"/>
      <c r="T137" s="1"/>
      <c r="U137" s="1"/>
      <c r="V137" s="1"/>
      <c r="W137" s="1"/>
      <c r="X137" s="1"/>
      <c r="Y137" s="1"/>
      <c r="Z137" s="1"/>
    </row>
    <row r="138" spans="1:26" ht="15.75" hidden="1" customHeight="1">
      <c r="A138" s="1"/>
      <c r="B138" s="1"/>
      <c r="C138" s="297"/>
      <c r="D138" s="297"/>
      <c r="E138" s="297"/>
      <c r="F138" s="297"/>
      <c r="G138" s="297"/>
      <c r="H138" s="297">
        <v>82</v>
      </c>
      <c r="I138" s="297"/>
      <c r="J138" s="297"/>
      <c r="K138" s="297"/>
      <c r="L138" s="297"/>
      <c r="M138" s="297"/>
      <c r="N138" s="297"/>
      <c r="O138" s="297"/>
      <c r="P138" s="1"/>
      <c r="Q138" s="1"/>
      <c r="R138" s="1"/>
      <c r="S138" s="1"/>
      <c r="T138" s="1"/>
      <c r="U138" s="1"/>
      <c r="V138" s="1"/>
      <c r="W138" s="1"/>
      <c r="X138" s="1"/>
      <c r="Y138" s="1"/>
      <c r="Z138" s="1"/>
    </row>
    <row r="139" spans="1:26" ht="15.75" hidden="1" customHeight="1">
      <c r="A139" s="1"/>
      <c r="B139" s="1"/>
      <c r="C139" s="297"/>
      <c r="D139" s="297"/>
      <c r="E139" s="297"/>
      <c r="F139" s="297"/>
      <c r="G139" s="297"/>
      <c r="H139" s="297">
        <v>83</v>
      </c>
      <c r="I139" s="297"/>
      <c r="J139" s="297"/>
      <c r="K139" s="297"/>
      <c r="L139" s="297"/>
      <c r="M139" s="297"/>
      <c r="N139" s="297"/>
      <c r="O139" s="297"/>
      <c r="P139" s="1"/>
      <c r="Q139" s="1"/>
      <c r="R139" s="1"/>
      <c r="S139" s="1"/>
      <c r="T139" s="1"/>
      <c r="U139" s="1"/>
      <c r="V139" s="1"/>
      <c r="W139" s="1"/>
      <c r="X139" s="1"/>
      <c r="Y139" s="1"/>
      <c r="Z139" s="1"/>
    </row>
    <row r="140" spans="1:26" ht="15.75" hidden="1" customHeight="1">
      <c r="A140" s="1"/>
      <c r="B140" s="1"/>
      <c r="C140" s="297"/>
      <c r="D140" s="297"/>
      <c r="E140" s="297"/>
      <c r="F140" s="297"/>
      <c r="G140" s="297"/>
      <c r="H140" s="297">
        <v>84</v>
      </c>
      <c r="I140" s="297"/>
      <c r="J140" s="297"/>
      <c r="K140" s="297"/>
      <c r="L140" s="297"/>
      <c r="M140" s="297"/>
      <c r="N140" s="297"/>
      <c r="O140" s="297"/>
      <c r="P140" s="1"/>
      <c r="Q140" s="1"/>
      <c r="R140" s="1"/>
      <c r="S140" s="1"/>
      <c r="T140" s="1"/>
      <c r="U140" s="1"/>
      <c r="V140" s="1"/>
      <c r="W140" s="1"/>
      <c r="X140" s="1"/>
      <c r="Y140" s="1"/>
      <c r="Z140" s="1"/>
    </row>
    <row r="141" spans="1:26" ht="15.75" hidden="1" customHeight="1">
      <c r="A141" s="1"/>
      <c r="B141" s="1"/>
      <c r="C141" s="297"/>
      <c r="D141" s="297"/>
      <c r="E141" s="297"/>
      <c r="F141" s="297"/>
      <c r="G141" s="297"/>
      <c r="H141" s="297">
        <v>85</v>
      </c>
      <c r="I141" s="297"/>
      <c r="J141" s="297"/>
      <c r="K141" s="297"/>
      <c r="L141" s="297"/>
      <c r="M141" s="297"/>
      <c r="N141" s="297"/>
      <c r="O141" s="297"/>
      <c r="P141" s="1"/>
      <c r="Q141" s="1"/>
      <c r="R141" s="1"/>
      <c r="S141" s="1"/>
      <c r="T141" s="1"/>
      <c r="U141" s="1"/>
      <c r="V141" s="1"/>
      <c r="W141" s="1"/>
      <c r="X141" s="1"/>
      <c r="Y141" s="1"/>
      <c r="Z141" s="1"/>
    </row>
    <row r="142" spans="1:26" ht="15.75" hidden="1" customHeight="1">
      <c r="A142" s="1"/>
      <c r="B142" s="1"/>
      <c r="C142" s="297"/>
      <c r="D142" s="297"/>
      <c r="E142" s="297"/>
      <c r="F142" s="297"/>
      <c r="G142" s="297"/>
      <c r="H142" s="297">
        <v>86</v>
      </c>
      <c r="I142" s="297"/>
      <c r="J142" s="297"/>
      <c r="K142" s="297"/>
      <c r="L142" s="297"/>
      <c r="M142" s="297"/>
      <c r="N142" s="297"/>
      <c r="O142" s="297"/>
      <c r="P142" s="1"/>
      <c r="Q142" s="1"/>
      <c r="R142" s="1"/>
      <c r="S142" s="1"/>
      <c r="T142" s="1"/>
      <c r="U142" s="1"/>
      <c r="V142" s="1"/>
      <c r="W142" s="1"/>
      <c r="X142" s="1"/>
      <c r="Y142" s="1"/>
      <c r="Z142" s="1"/>
    </row>
    <row r="143" spans="1:26" ht="15.75" hidden="1" customHeight="1">
      <c r="A143" s="1"/>
      <c r="B143" s="1"/>
      <c r="C143" s="297"/>
      <c r="D143" s="297"/>
      <c r="E143" s="297"/>
      <c r="F143" s="297"/>
      <c r="G143" s="297"/>
      <c r="H143" s="297">
        <v>87</v>
      </c>
      <c r="I143" s="297"/>
      <c r="J143" s="297"/>
      <c r="K143" s="297"/>
      <c r="L143" s="297"/>
      <c r="M143" s="297"/>
      <c r="N143" s="297"/>
      <c r="O143" s="297"/>
      <c r="P143" s="1"/>
      <c r="Q143" s="1"/>
      <c r="R143" s="1"/>
      <c r="S143" s="1"/>
      <c r="T143" s="1"/>
      <c r="U143" s="1"/>
      <c r="V143" s="1"/>
      <c r="W143" s="1"/>
      <c r="X143" s="1"/>
      <c r="Y143" s="1"/>
      <c r="Z143" s="1"/>
    </row>
    <row r="144" spans="1:26" ht="15.75" hidden="1" customHeight="1">
      <c r="A144" s="1"/>
      <c r="B144" s="1"/>
      <c r="C144" s="297"/>
      <c r="D144" s="297"/>
      <c r="E144" s="297"/>
      <c r="F144" s="297"/>
      <c r="G144" s="297"/>
      <c r="H144" s="297">
        <v>88</v>
      </c>
      <c r="I144" s="297"/>
      <c r="J144" s="297"/>
      <c r="K144" s="297"/>
      <c r="L144" s="297"/>
      <c r="M144" s="297"/>
      <c r="N144" s="297"/>
      <c r="O144" s="297"/>
      <c r="P144" s="1"/>
      <c r="Q144" s="1"/>
      <c r="R144" s="1"/>
      <c r="S144" s="1"/>
      <c r="T144" s="1"/>
      <c r="U144" s="1"/>
      <c r="V144" s="1"/>
      <c r="W144" s="1"/>
      <c r="X144" s="1"/>
      <c r="Y144" s="1"/>
      <c r="Z144" s="1"/>
    </row>
    <row r="145" spans="1:26" ht="15.75" hidden="1" customHeight="1">
      <c r="A145" s="1"/>
      <c r="B145" s="1"/>
      <c r="C145" s="297"/>
      <c r="D145" s="297"/>
      <c r="E145" s="297"/>
      <c r="F145" s="297"/>
      <c r="G145" s="297"/>
      <c r="H145" s="297">
        <v>89</v>
      </c>
      <c r="I145" s="297"/>
      <c r="J145" s="297"/>
      <c r="K145" s="297"/>
      <c r="L145" s="297"/>
      <c r="M145" s="297"/>
      <c r="N145" s="297"/>
      <c r="O145" s="297"/>
      <c r="P145" s="1"/>
      <c r="Q145" s="1"/>
      <c r="R145" s="1"/>
      <c r="S145" s="1"/>
      <c r="T145" s="1"/>
      <c r="U145" s="1"/>
      <c r="V145" s="1"/>
      <c r="W145" s="1"/>
      <c r="X145" s="1"/>
      <c r="Y145" s="1"/>
      <c r="Z145" s="1"/>
    </row>
    <row r="146" spans="1:26" ht="15.75" hidden="1" customHeight="1">
      <c r="A146" s="1"/>
      <c r="B146" s="1"/>
      <c r="C146" s="297"/>
      <c r="D146" s="297"/>
      <c r="E146" s="297"/>
      <c r="F146" s="297"/>
      <c r="G146" s="297"/>
      <c r="H146" s="297">
        <v>90</v>
      </c>
      <c r="I146" s="297"/>
      <c r="J146" s="297"/>
      <c r="K146" s="297"/>
      <c r="L146" s="297"/>
      <c r="M146" s="297"/>
      <c r="N146" s="297"/>
      <c r="O146" s="297"/>
      <c r="P146" s="1"/>
      <c r="Q146" s="1"/>
      <c r="R146" s="1"/>
      <c r="S146" s="1"/>
      <c r="T146" s="1"/>
      <c r="U146" s="1"/>
      <c r="V146" s="1"/>
      <c r="W146" s="1"/>
      <c r="X146" s="1"/>
      <c r="Y146" s="1"/>
      <c r="Z146" s="1"/>
    </row>
    <row r="147" spans="1:26" ht="15.75" hidden="1" customHeight="1">
      <c r="A147" s="1"/>
      <c r="B147" s="1"/>
      <c r="C147" s="297"/>
      <c r="D147" s="297"/>
      <c r="E147" s="297"/>
      <c r="F147" s="297"/>
      <c r="G147" s="297"/>
      <c r="H147" s="297">
        <v>91</v>
      </c>
      <c r="I147" s="297"/>
      <c r="J147" s="297"/>
      <c r="K147" s="297"/>
      <c r="L147" s="297"/>
      <c r="M147" s="297"/>
      <c r="N147" s="297"/>
      <c r="O147" s="297"/>
      <c r="P147" s="1"/>
      <c r="Q147" s="1"/>
      <c r="R147" s="1"/>
      <c r="S147" s="1"/>
      <c r="T147" s="1"/>
      <c r="U147" s="1"/>
      <c r="V147" s="1"/>
      <c r="W147" s="1"/>
      <c r="X147" s="1"/>
      <c r="Y147" s="1"/>
      <c r="Z147" s="1"/>
    </row>
    <row r="148" spans="1:26" ht="15.75" hidden="1" customHeight="1">
      <c r="A148" s="1"/>
      <c r="B148" s="1"/>
      <c r="C148" s="297"/>
      <c r="D148" s="297"/>
      <c r="E148" s="297"/>
      <c r="F148" s="297"/>
      <c r="G148" s="297"/>
      <c r="H148" s="297">
        <v>92</v>
      </c>
      <c r="I148" s="297"/>
      <c r="J148" s="297"/>
      <c r="K148" s="297"/>
      <c r="L148" s="297"/>
      <c r="M148" s="297"/>
      <c r="N148" s="297"/>
      <c r="O148" s="297"/>
      <c r="P148" s="1"/>
      <c r="Q148" s="1"/>
      <c r="R148" s="1"/>
      <c r="S148" s="1"/>
      <c r="T148" s="1"/>
      <c r="U148" s="1"/>
      <c r="V148" s="1"/>
      <c r="W148" s="1"/>
      <c r="X148" s="1"/>
      <c r="Y148" s="1"/>
      <c r="Z148" s="1"/>
    </row>
    <row r="149" spans="1:26" ht="15.75" hidden="1" customHeight="1">
      <c r="A149" s="1"/>
      <c r="B149" s="1"/>
      <c r="C149" s="297"/>
      <c r="D149" s="297"/>
      <c r="E149" s="297"/>
      <c r="F149" s="297"/>
      <c r="G149" s="297"/>
      <c r="H149" s="297">
        <v>93</v>
      </c>
      <c r="I149" s="297"/>
      <c r="J149" s="297"/>
      <c r="K149" s="297"/>
      <c r="L149" s="297"/>
      <c r="M149" s="297"/>
      <c r="N149" s="297"/>
      <c r="O149" s="297"/>
      <c r="P149" s="1"/>
      <c r="Q149" s="1"/>
      <c r="R149" s="1"/>
      <c r="S149" s="1"/>
      <c r="T149" s="1"/>
      <c r="U149" s="1"/>
      <c r="V149" s="1"/>
      <c r="W149" s="1"/>
      <c r="X149" s="1"/>
      <c r="Y149" s="1"/>
      <c r="Z149" s="1"/>
    </row>
    <row r="150" spans="1:26" ht="15.75" hidden="1" customHeight="1">
      <c r="A150" s="1"/>
      <c r="B150" s="1"/>
      <c r="C150" s="297"/>
      <c r="D150" s="297"/>
      <c r="E150" s="297"/>
      <c r="F150" s="297"/>
      <c r="G150" s="297"/>
      <c r="H150" s="297">
        <v>94</v>
      </c>
      <c r="I150" s="297"/>
      <c r="J150" s="297"/>
      <c r="K150" s="297"/>
      <c r="L150" s="297"/>
      <c r="M150" s="297"/>
      <c r="N150" s="297"/>
      <c r="O150" s="297"/>
      <c r="P150" s="1"/>
      <c r="Q150" s="1"/>
      <c r="R150" s="1"/>
      <c r="S150" s="1"/>
      <c r="T150" s="1"/>
      <c r="U150" s="1"/>
      <c r="V150" s="1"/>
      <c r="W150" s="1"/>
      <c r="X150" s="1"/>
      <c r="Y150" s="1"/>
      <c r="Z150" s="1"/>
    </row>
    <row r="151" spans="1:26" ht="15.75" hidden="1" customHeight="1">
      <c r="A151" s="1"/>
      <c r="B151" s="1"/>
      <c r="C151" s="297"/>
      <c r="D151" s="297"/>
      <c r="E151" s="297"/>
      <c r="F151" s="297"/>
      <c r="G151" s="297"/>
      <c r="H151" s="297">
        <v>95</v>
      </c>
      <c r="I151" s="297"/>
      <c r="J151" s="297"/>
      <c r="K151" s="297"/>
      <c r="L151" s="297"/>
      <c r="M151" s="297"/>
      <c r="N151" s="297"/>
      <c r="O151" s="297"/>
      <c r="P151" s="1"/>
      <c r="Q151" s="1"/>
      <c r="R151" s="1"/>
      <c r="S151" s="1"/>
      <c r="T151" s="1"/>
      <c r="U151" s="1"/>
      <c r="V151" s="1"/>
      <c r="W151" s="1"/>
      <c r="X151" s="1"/>
      <c r="Y151" s="1"/>
      <c r="Z151" s="1"/>
    </row>
    <row r="152" spans="1:26" ht="15.75" hidden="1" customHeight="1">
      <c r="A152" s="1"/>
      <c r="B152" s="1"/>
      <c r="C152" s="297"/>
      <c r="D152" s="297"/>
      <c r="E152" s="297"/>
      <c r="F152" s="297"/>
      <c r="G152" s="297"/>
      <c r="H152" s="297">
        <v>96</v>
      </c>
      <c r="I152" s="297"/>
      <c r="J152" s="297"/>
      <c r="K152" s="297"/>
      <c r="L152" s="297"/>
      <c r="M152" s="297"/>
      <c r="N152" s="297"/>
      <c r="O152" s="297"/>
      <c r="P152" s="1"/>
      <c r="Q152" s="1"/>
      <c r="R152" s="1"/>
      <c r="S152" s="1"/>
      <c r="T152" s="1"/>
      <c r="U152" s="1"/>
      <c r="V152" s="1"/>
      <c r="W152" s="1"/>
      <c r="X152" s="1"/>
      <c r="Y152" s="1"/>
      <c r="Z152" s="1"/>
    </row>
    <row r="153" spans="1:26" ht="15.75" hidden="1" customHeight="1">
      <c r="A153" s="1"/>
      <c r="B153" s="1"/>
      <c r="C153" s="297"/>
      <c r="D153" s="297"/>
      <c r="E153" s="297"/>
      <c r="F153" s="297"/>
      <c r="G153" s="297"/>
      <c r="H153" s="297">
        <v>97</v>
      </c>
      <c r="I153" s="297"/>
      <c r="J153" s="297"/>
      <c r="K153" s="297"/>
      <c r="L153" s="297"/>
      <c r="M153" s="297"/>
      <c r="N153" s="297"/>
      <c r="O153" s="297"/>
      <c r="P153" s="1"/>
      <c r="Q153" s="1"/>
      <c r="R153" s="1"/>
      <c r="S153" s="1"/>
      <c r="T153" s="1"/>
      <c r="U153" s="1"/>
      <c r="V153" s="1"/>
      <c r="W153" s="1"/>
      <c r="X153" s="1"/>
      <c r="Y153" s="1"/>
      <c r="Z153" s="1"/>
    </row>
    <row r="154" spans="1:26" ht="15.75" hidden="1" customHeight="1">
      <c r="A154" s="1"/>
      <c r="B154" s="1"/>
      <c r="C154" s="297"/>
      <c r="D154" s="297"/>
      <c r="E154" s="297"/>
      <c r="F154" s="297"/>
      <c r="G154" s="297"/>
      <c r="H154" s="297">
        <v>98</v>
      </c>
      <c r="I154" s="297"/>
      <c r="J154" s="297"/>
      <c r="K154" s="297"/>
      <c r="L154" s="297"/>
      <c r="M154" s="297"/>
      <c r="N154" s="297"/>
      <c r="O154" s="297"/>
      <c r="P154" s="1"/>
      <c r="Q154" s="1"/>
      <c r="R154" s="1"/>
      <c r="S154" s="1"/>
      <c r="T154" s="1"/>
      <c r="U154" s="1"/>
      <c r="V154" s="1"/>
      <c r="W154" s="1"/>
      <c r="X154" s="1"/>
      <c r="Y154" s="1"/>
      <c r="Z154" s="1"/>
    </row>
    <row r="155" spans="1:26" ht="15.75" hidden="1" customHeight="1">
      <c r="A155" s="1"/>
      <c r="B155" s="1"/>
      <c r="C155" s="297"/>
      <c r="D155" s="297"/>
      <c r="E155" s="297"/>
      <c r="F155" s="297"/>
      <c r="G155" s="297"/>
      <c r="H155" s="297">
        <v>99</v>
      </c>
      <c r="I155" s="297"/>
      <c r="J155" s="297"/>
      <c r="K155" s="297"/>
      <c r="L155" s="297"/>
      <c r="M155" s="297"/>
      <c r="N155" s="297"/>
      <c r="O155" s="297"/>
      <c r="P155" s="1"/>
      <c r="Q155" s="1"/>
      <c r="R155" s="1"/>
      <c r="S155" s="1"/>
      <c r="T155" s="1"/>
      <c r="U155" s="1"/>
      <c r="V155" s="1"/>
      <c r="W155" s="1"/>
      <c r="X155" s="1"/>
      <c r="Y155" s="1"/>
      <c r="Z155" s="1"/>
    </row>
    <row r="156" spans="1:26" ht="15.75" hidden="1" customHeight="1">
      <c r="A156" s="1"/>
      <c r="B156" s="1"/>
      <c r="C156" s="297"/>
      <c r="D156" s="297"/>
      <c r="E156" s="297"/>
      <c r="F156" s="297"/>
      <c r="G156" s="297"/>
      <c r="H156" s="297">
        <v>100</v>
      </c>
      <c r="I156" s="297"/>
      <c r="J156" s="297"/>
      <c r="K156" s="297"/>
      <c r="L156" s="297"/>
      <c r="M156" s="297"/>
      <c r="N156" s="297"/>
      <c r="O156" s="297"/>
      <c r="P156" s="1"/>
      <c r="Q156" s="1"/>
      <c r="R156" s="1"/>
      <c r="S156" s="1"/>
      <c r="T156" s="1"/>
      <c r="U156" s="1"/>
      <c r="V156" s="1"/>
      <c r="W156" s="1"/>
      <c r="X156" s="1"/>
      <c r="Y156" s="1"/>
      <c r="Z156" s="1"/>
    </row>
    <row r="157" spans="1:26" ht="15.75" hidden="1" customHeight="1">
      <c r="A157" s="1"/>
      <c r="B157" s="1"/>
      <c r="C157" s="297"/>
      <c r="D157" s="297"/>
      <c r="E157" s="297"/>
      <c r="F157" s="297"/>
      <c r="G157" s="297"/>
      <c r="H157" s="297">
        <v>101</v>
      </c>
      <c r="I157" s="297"/>
      <c r="J157" s="297"/>
      <c r="K157" s="297"/>
      <c r="L157" s="297"/>
      <c r="M157" s="297"/>
      <c r="N157" s="297"/>
      <c r="O157" s="297"/>
      <c r="P157" s="1"/>
      <c r="Q157" s="1"/>
      <c r="R157" s="1"/>
      <c r="S157" s="1"/>
      <c r="T157" s="1"/>
      <c r="U157" s="1"/>
      <c r="V157" s="1"/>
      <c r="W157" s="1"/>
      <c r="X157" s="1"/>
      <c r="Y157" s="1"/>
      <c r="Z157" s="1"/>
    </row>
    <row r="158" spans="1:26" ht="15.75" hidden="1" customHeight="1">
      <c r="A158" s="1"/>
      <c r="B158" s="1"/>
      <c r="C158" s="297"/>
      <c r="D158" s="297"/>
      <c r="E158" s="297"/>
      <c r="F158" s="297"/>
      <c r="G158" s="297"/>
      <c r="H158" s="297">
        <v>102</v>
      </c>
      <c r="I158" s="297"/>
      <c r="J158" s="297"/>
      <c r="K158" s="297"/>
      <c r="L158" s="297"/>
      <c r="M158" s="297"/>
      <c r="N158" s="297"/>
      <c r="O158" s="297"/>
      <c r="P158" s="1"/>
      <c r="Q158" s="1"/>
      <c r="R158" s="1"/>
      <c r="S158" s="1"/>
      <c r="T158" s="1"/>
      <c r="U158" s="1"/>
      <c r="V158" s="1"/>
      <c r="W158" s="1"/>
      <c r="X158" s="1"/>
      <c r="Y158" s="1"/>
      <c r="Z158" s="1"/>
    </row>
    <row r="159" spans="1:26" ht="15.75" hidden="1" customHeight="1">
      <c r="A159" s="1"/>
      <c r="B159" s="1"/>
      <c r="C159" s="297"/>
      <c r="D159" s="297"/>
      <c r="E159" s="297"/>
      <c r="F159" s="297"/>
      <c r="G159" s="297"/>
      <c r="H159" s="297">
        <v>103</v>
      </c>
      <c r="I159" s="297"/>
      <c r="J159" s="297"/>
      <c r="K159" s="297"/>
      <c r="L159" s="297"/>
      <c r="M159" s="297"/>
      <c r="N159" s="297"/>
      <c r="O159" s="297"/>
      <c r="P159" s="1"/>
      <c r="Q159" s="1"/>
      <c r="R159" s="1"/>
      <c r="S159" s="1"/>
      <c r="T159" s="1"/>
      <c r="U159" s="1"/>
      <c r="V159" s="1"/>
      <c r="W159" s="1"/>
      <c r="X159" s="1"/>
      <c r="Y159" s="1"/>
      <c r="Z159" s="1"/>
    </row>
    <row r="160" spans="1:26" ht="15.75" hidden="1" customHeight="1">
      <c r="A160" s="1"/>
      <c r="B160" s="1"/>
      <c r="C160" s="297"/>
      <c r="D160" s="297"/>
      <c r="E160" s="297"/>
      <c r="F160" s="297"/>
      <c r="G160" s="297"/>
      <c r="H160" s="297">
        <v>104</v>
      </c>
      <c r="I160" s="297"/>
      <c r="J160" s="297"/>
      <c r="K160" s="297"/>
      <c r="L160" s="297"/>
      <c r="M160" s="297"/>
      <c r="N160" s="297"/>
      <c r="O160" s="297"/>
      <c r="P160" s="1"/>
      <c r="Q160" s="1"/>
      <c r="R160" s="1"/>
      <c r="S160" s="1"/>
      <c r="T160" s="1"/>
      <c r="U160" s="1"/>
      <c r="V160" s="1"/>
      <c r="W160" s="1"/>
      <c r="X160" s="1"/>
      <c r="Y160" s="1"/>
      <c r="Z160" s="1"/>
    </row>
    <row r="161" spans="1:26" ht="15.75" hidden="1" customHeight="1">
      <c r="A161" s="1"/>
      <c r="B161" s="1"/>
      <c r="C161" s="297"/>
      <c r="D161" s="297"/>
      <c r="E161" s="297"/>
      <c r="F161" s="297"/>
      <c r="G161" s="297"/>
      <c r="H161" s="297">
        <v>105</v>
      </c>
      <c r="I161" s="297"/>
      <c r="J161" s="297"/>
      <c r="K161" s="297"/>
      <c r="L161" s="297"/>
      <c r="M161" s="297"/>
      <c r="N161" s="297"/>
      <c r="O161" s="297"/>
      <c r="P161" s="1"/>
      <c r="Q161" s="1"/>
      <c r="R161" s="1"/>
      <c r="S161" s="1"/>
      <c r="T161" s="1"/>
      <c r="U161" s="1"/>
      <c r="V161" s="1"/>
      <c r="W161" s="1"/>
      <c r="X161" s="1"/>
      <c r="Y161" s="1"/>
      <c r="Z161" s="1"/>
    </row>
    <row r="162" spans="1:26" ht="15.75" hidden="1" customHeight="1">
      <c r="A162" s="1"/>
      <c r="B162" s="1"/>
      <c r="C162" s="297"/>
      <c r="D162" s="297"/>
      <c r="E162" s="297"/>
      <c r="F162" s="297"/>
      <c r="G162" s="297"/>
      <c r="H162" s="297">
        <v>106</v>
      </c>
      <c r="I162" s="297"/>
      <c r="J162" s="297"/>
      <c r="K162" s="297"/>
      <c r="L162" s="297"/>
      <c r="M162" s="297"/>
      <c r="N162" s="297"/>
      <c r="O162" s="297"/>
      <c r="P162" s="1"/>
      <c r="Q162" s="1"/>
      <c r="R162" s="1"/>
      <c r="S162" s="1"/>
      <c r="T162" s="1"/>
      <c r="U162" s="1"/>
      <c r="V162" s="1"/>
      <c r="W162" s="1"/>
      <c r="X162" s="1"/>
      <c r="Y162" s="1"/>
      <c r="Z162" s="1"/>
    </row>
    <row r="163" spans="1:26" ht="15.75" hidden="1" customHeight="1">
      <c r="A163" s="1"/>
      <c r="B163" s="1"/>
      <c r="C163" s="297"/>
      <c r="D163" s="297"/>
      <c r="E163" s="297"/>
      <c r="F163" s="297"/>
      <c r="G163" s="297"/>
      <c r="H163" s="297">
        <v>107</v>
      </c>
      <c r="I163" s="297"/>
      <c r="J163" s="297"/>
      <c r="K163" s="297"/>
      <c r="L163" s="297"/>
      <c r="M163" s="297"/>
      <c r="N163" s="297"/>
      <c r="O163" s="297"/>
      <c r="P163" s="1"/>
      <c r="Q163" s="1"/>
      <c r="R163" s="1"/>
      <c r="S163" s="1"/>
      <c r="T163" s="1"/>
      <c r="U163" s="1"/>
      <c r="V163" s="1"/>
      <c r="W163" s="1"/>
      <c r="X163" s="1"/>
      <c r="Y163" s="1"/>
      <c r="Z163" s="1"/>
    </row>
    <row r="164" spans="1:26" ht="15.75" hidden="1" customHeight="1">
      <c r="A164" s="1"/>
      <c r="B164" s="1"/>
      <c r="C164" s="297"/>
      <c r="D164" s="297"/>
      <c r="E164" s="297"/>
      <c r="F164" s="297"/>
      <c r="G164" s="297"/>
      <c r="H164" s="297">
        <v>108</v>
      </c>
      <c r="I164" s="297"/>
      <c r="J164" s="297"/>
      <c r="K164" s="297"/>
      <c r="L164" s="297"/>
      <c r="M164" s="297"/>
      <c r="N164" s="297"/>
      <c r="O164" s="297"/>
      <c r="P164" s="1"/>
      <c r="Q164" s="1"/>
      <c r="R164" s="1"/>
      <c r="S164" s="1"/>
      <c r="T164" s="1"/>
      <c r="U164" s="1"/>
      <c r="V164" s="1"/>
      <c r="W164" s="1"/>
      <c r="X164" s="1"/>
      <c r="Y164" s="1"/>
      <c r="Z164" s="1"/>
    </row>
    <row r="165" spans="1:26" ht="15.75" hidden="1" customHeight="1">
      <c r="A165" s="1"/>
      <c r="B165" s="1"/>
      <c r="C165" s="297"/>
      <c r="D165" s="297"/>
      <c r="E165" s="297"/>
      <c r="F165" s="297"/>
      <c r="G165" s="297"/>
      <c r="H165" s="297">
        <v>109</v>
      </c>
      <c r="I165" s="297"/>
      <c r="J165" s="297"/>
      <c r="K165" s="297"/>
      <c r="L165" s="297"/>
      <c r="M165" s="297"/>
      <c r="N165" s="297"/>
      <c r="O165" s="297"/>
      <c r="P165" s="1"/>
      <c r="Q165" s="1"/>
      <c r="R165" s="1"/>
      <c r="S165" s="1"/>
      <c r="T165" s="1"/>
      <c r="U165" s="1"/>
      <c r="V165" s="1"/>
      <c r="W165" s="1"/>
      <c r="X165" s="1"/>
      <c r="Y165" s="1"/>
      <c r="Z165" s="1"/>
    </row>
    <row r="166" spans="1:26" ht="15.75" hidden="1" customHeight="1">
      <c r="A166" s="1"/>
      <c r="B166" s="1"/>
      <c r="C166" s="297"/>
      <c r="D166" s="297"/>
      <c r="E166" s="297"/>
      <c r="F166" s="297"/>
      <c r="G166" s="297"/>
      <c r="H166" s="297">
        <v>110</v>
      </c>
      <c r="I166" s="297"/>
      <c r="J166" s="297"/>
      <c r="K166" s="297"/>
      <c r="L166" s="297"/>
      <c r="M166" s="297"/>
      <c r="N166" s="297"/>
      <c r="O166" s="297"/>
      <c r="P166" s="1"/>
      <c r="Q166" s="1"/>
      <c r="R166" s="1"/>
      <c r="S166" s="1"/>
      <c r="T166" s="1"/>
      <c r="U166" s="1"/>
      <c r="V166" s="1"/>
      <c r="W166" s="1"/>
      <c r="X166" s="1"/>
      <c r="Y166" s="1"/>
      <c r="Z166" s="1"/>
    </row>
    <row r="167" spans="1:26" ht="15.75" hidden="1" customHeight="1">
      <c r="A167" s="1"/>
      <c r="B167" s="1"/>
      <c r="C167" s="297"/>
      <c r="D167" s="297"/>
      <c r="E167" s="297"/>
      <c r="F167" s="297"/>
      <c r="G167" s="297"/>
      <c r="H167" s="297">
        <v>111</v>
      </c>
      <c r="I167" s="297"/>
      <c r="J167" s="297"/>
      <c r="K167" s="297"/>
      <c r="L167" s="297"/>
      <c r="M167" s="297"/>
      <c r="N167" s="297"/>
      <c r="O167" s="297"/>
      <c r="P167" s="1"/>
      <c r="Q167" s="1"/>
      <c r="R167" s="1"/>
      <c r="S167" s="1"/>
      <c r="T167" s="1"/>
      <c r="U167" s="1"/>
      <c r="V167" s="1"/>
      <c r="W167" s="1"/>
      <c r="X167" s="1"/>
      <c r="Y167" s="1"/>
      <c r="Z167" s="1"/>
    </row>
    <row r="168" spans="1:26" ht="15.75" hidden="1" customHeight="1">
      <c r="A168" s="1"/>
      <c r="B168" s="1"/>
      <c r="C168" s="297"/>
      <c r="D168" s="297"/>
      <c r="E168" s="297"/>
      <c r="F168" s="297"/>
      <c r="G168" s="297"/>
      <c r="H168" s="297">
        <v>112</v>
      </c>
      <c r="I168" s="297"/>
      <c r="J168" s="297"/>
      <c r="K168" s="297"/>
      <c r="L168" s="297"/>
      <c r="M168" s="297"/>
      <c r="N168" s="297"/>
      <c r="O168" s="297"/>
      <c r="P168" s="1"/>
      <c r="Q168" s="1"/>
      <c r="R168" s="1"/>
      <c r="S168" s="1"/>
      <c r="T168" s="1"/>
      <c r="U168" s="1"/>
      <c r="V168" s="1"/>
      <c r="W168" s="1"/>
      <c r="X168" s="1"/>
      <c r="Y168" s="1"/>
      <c r="Z168" s="1"/>
    </row>
    <row r="169" spans="1:26" ht="15.75" hidden="1" customHeight="1">
      <c r="A169" s="1"/>
      <c r="B169" s="1"/>
      <c r="C169" s="297"/>
      <c r="D169" s="297"/>
      <c r="E169" s="297"/>
      <c r="F169" s="297"/>
      <c r="G169" s="297"/>
      <c r="H169" s="297">
        <v>113</v>
      </c>
      <c r="I169" s="297"/>
      <c r="J169" s="297"/>
      <c r="K169" s="297"/>
      <c r="L169" s="297"/>
      <c r="M169" s="297"/>
      <c r="N169" s="297"/>
      <c r="O169" s="297"/>
      <c r="P169" s="1"/>
      <c r="Q169" s="1"/>
      <c r="R169" s="1"/>
      <c r="S169" s="1"/>
      <c r="T169" s="1"/>
      <c r="U169" s="1"/>
      <c r="V169" s="1"/>
      <c r="W169" s="1"/>
      <c r="X169" s="1"/>
      <c r="Y169" s="1"/>
      <c r="Z169" s="1"/>
    </row>
    <row r="170" spans="1:26" ht="15.75" hidden="1" customHeight="1">
      <c r="A170" s="1"/>
      <c r="B170" s="1"/>
      <c r="C170" s="297"/>
      <c r="D170" s="297"/>
      <c r="E170" s="297"/>
      <c r="F170" s="297"/>
      <c r="G170" s="297"/>
      <c r="H170" s="297">
        <v>114</v>
      </c>
      <c r="I170" s="297"/>
      <c r="J170" s="297"/>
      <c r="K170" s="297"/>
      <c r="L170" s="297"/>
      <c r="M170" s="297"/>
      <c r="N170" s="297"/>
      <c r="O170" s="297"/>
      <c r="P170" s="1"/>
      <c r="Q170" s="1"/>
      <c r="R170" s="1"/>
      <c r="S170" s="1"/>
      <c r="T170" s="1"/>
      <c r="U170" s="1"/>
      <c r="V170" s="1"/>
      <c r="W170" s="1"/>
      <c r="X170" s="1"/>
      <c r="Y170" s="1"/>
      <c r="Z170" s="1"/>
    </row>
    <row r="171" spans="1:26" ht="15.75" hidden="1" customHeight="1">
      <c r="A171" s="1"/>
      <c r="B171" s="1"/>
      <c r="C171" s="297"/>
      <c r="D171" s="297"/>
      <c r="E171" s="297"/>
      <c r="F171" s="297"/>
      <c r="G171" s="297"/>
      <c r="H171" s="297">
        <v>115</v>
      </c>
      <c r="I171" s="297"/>
      <c r="J171" s="297"/>
      <c r="K171" s="297"/>
      <c r="L171" s="297"/>
      <c r="M171" s="297"/>
      <c r="N171" s="297"/>
      <c r="O171" s="297"/>
      <c r="P171" s="1"/>
      <c r="Q171" s="1"/>
      <c r="R171" s="1"/>
      <c r="S171" s="1"/>
      <c r="T171" s="1"/>
      <c r="U171" s="1"/>
      <c r="V171" s="1"/>
      <c r="W171" s="1"/>
      <c r="X171" s="1"/>
      <c r="Y171" s="1"/>
      <c r="Z171" s="1"/>
    </row>
    <row r="172" spans="1:26" ht="15.75" hidden="1" customHeight="1">
      <c r="A172" s="1"/>
      <c r="B172" s="1"/>
      <c r="C172" s="297"/>
      <c r="D172" s="297"/>
      <c r="E172" s="297"/>
      <c r="F172" s="297"/>
      <c r="G172" s="297"/>
      <c r="H172" s="297">
        <v>116</v>
      </c>
      <c r="I172" s="297"/>
      <c r="J172" s="297"/>
      <c r="K172" s="297"/>
      <c r="L172" s="297"/>
      <c r="M172" s="297"/>
      <c r="N172" s="297"/>
      <c r="O172" s="297"/>
      <c r="P172" s="1"/>
      <c r="Q172" s="1"/>
      <c r="R172" s="1"/>
      <c r="S172" s="1"/>
      <c r="T172" s="1"/>
      <c r="U172" s="1"/>
      <c r="V172" s="1"/>
      <c r="W172" s="1"/>
      <c r="X172" s="1"/>
      <c r="Y172" s="1"/>
      <c r="Z172" s="1"/>
    </row>
    <row r="173" spans="1:26" ht="15.75" hidden="1" customHeight="1">
      <c r="A173" s="1"/>
      <c r="B173" s="1"/>
      <c r="C173" s="297"/>
      <c r="D173" s="297"/>
      <c r="E173" s="297"/>
      <c r="F173" s="297"/>
      <c r="G173" s="297"/>
      <c r="H173" s="297">
        <v>117</v>
      </c>
      <c r="I173" s="297"/>
      <c r="J173" s="297"/>
      <c r="K173" s="297"/>
      <c r="L173" s="297"/>
      <c r="M173" s="297"/>
      <c r="N173" s="297"/>
      <c r="O173" s="297"/>
      <c r="P173" s="1"/>
      <c r="Q173" s="1"/>
      <c r="R173" s="1"/>
      <c r="S173" s="1"/>
      <c r="T173" s="1"/>
      <c r="U173" s="1"/>
      <c r="V173" s="1"/>
      <c r="W173" s="1"/>
      <c r="X173" s="1"/>
      <c r="Y173" s="1"/>
      <c r="Z173" s="1"/>
    </row>
    <row r="174" spans="1:26" ht="15.75" hidden="1" customHeight="1">
      <c r="A174" s="1"/>
      <c r="B174" s="1"/>
      <c r="C174" s="297"/>
      <c r="D174" s="297"/>
      <c r="E174" s="297"/>
      <c r="F174" s="297"/>
      <c r="G174" s="297"/>
      <c r="H174" s="297">
        <v>118</v>
      </c>
      <c r="I174" s="297"/>
      <c r="J174" s="297"/>
      <c r="K174" s="297"/>
      <c r="L174" s="297"/>
      <c r="M174" s="297"/>
      <c r="N174" s="297"/>
      <c r="O174" s="297"/>
      <c r="P174" s="1"/>
      <c r="Q174" s="1"/>
      <c r="R174" s="1"/>
      <c r="S174" s="1"/>
      <c r="T174" s="1"/>
      <c r="U174" s="1"/>
      <c r="V174" s="1"/>
      <c r="W174" s="1"/>
      <c r="X174" s="1"/>
      <c r="Y174" s="1"/>
      <c r="Z174" s="1"/>
    </row>
    <row r="175" spans="1:26" ht="15.75" hidden="1" customHeight="1">
      <c r="A175" s="1"/>
      <c r="B175" s="1"/>
      <c r="C175" s="297"/>
      <c r="D175" s="297"/>
      <c r="E175" s="297"/>
      <c r="F175" s="297"/>
      <c r="G175" s="297"/>
      <c r="H175" s="297">
        <v>119</v>
      </c>
      <c r="I175" s="297"/>
      <c r="J175" s="297"/>
      <c r="K175" s="297"/>
      <c r="L175" s="297"/>
      <c r="M175" s="297"/>
      <c r="N175" s="297"/>
      <c r="O175" s="297"/>
      <c r="P175" s="1"/>
      <c r="Q175" s="1"/>
      <c r="R175" s="1"/>
      <c r="S175" s="1"/>
      <c r="T175" s="1"/>
      <c r="U175" s="1"/>
      <c r="V175" s="1"/>
      <c r="W175" s="1"/>
      <c r="X175" s="1"/>
      <c r="Y175" s="1"/>
      <c r="Z175" s="1"/>
    </row>
    <row r="176" spans="1:26" ht="15.75" hidden="1" customHeight="1">
      <c r="A176" s="1"/>
      <c r="B176" s="1"/>
      <c r="C176" s="297"/>
      <c r="D176" s="297"/>
      <c r="E176" s="297"/>
      <c r="F176" s="297"/>
      <c r="G176" s="297"/>
      <c r="H176" s="297">
        <v>120</v>
      </c>
      <c r="I176" s="297"/>
      <c r="J176" s="297"/>
      <c r="K176" s="297"/>
      <c r="L176" s="297"/>
      <c r="M176" s="297"/>
      <c r="N176" s="297"/>
      <c r="O176" s="297"/>
      <c r="P176" s="1"/>
      <c r="Q176" s="1"/>
      <c r="R176" s="1"/>
      <c r="S176" s="1"/>
      <c r="T176" s="1"/>
      <c r="U176" s="1"/>
      <c r="V176" s="1"/>
      <c r="W176" s="1"/>
      <c r="X176" s="1"/>
      <c r="Y176" s="1"/>
      <c r="Z176" s="1"/>
    </row>
    <row r="177" spans="1:26" ht="15.75" hidden="1" customHeight="1">
      <c r="A177" s="1"/>
      <c r="B177" s="1"/>
      <c r="C177" s="297"/>
      <c r="D177" s="297"/>
      <c r="E177" s="297"/>
      <c r="F177" s="297"/>
      <c r="G177" s="297"/>
      <c r="H177" s="297">
        <v>121</v>
      </c>
      <c r="I177" s="297"/>
      <c r="J177" s="297"/>
      <c r="K177" s="297"/>
      <c r="L177" s="297"/>
      <c r="M177" s="297"/>
      <c r="N177" s="297"/>
      <c r="O177" s="297"/>
      <c r="P177" s="1"/>
      <c r="Q177" s="1"/>
      <c r="R177" s="1"/>
      <c r="S177" s="1"/>
      <c r="T177" s="1"/>
      <c r="U177" s="1"/>
      <c r="V177" s="1"/>
      <c r="W177" s="1"/>
      <c r="X177" s="1"/>
      <c r="Y177" s="1"/>
      <c r="Z177" s="1"/>
    </row>
    <row r="178" spans="1:26" ht="15.75" hidden="1" customHeight="1">
      <c r="A178" s="1"/>
      <c r="B178" s="1"/>
      <c r="C178" s="297"/>
      <c r="D178" s="297"/>
      <c r="E178" s="297"/>
      <c r="F178" s="297"/>
      <c r="G178" s="297"/>
      <c r="H178" s="297">
        <v>122</v>
      </c>
      <c r="I178" s="297"/>
      <c r="J178" s="297"/>
      <c r="K178" s="297"/>
      <c r="L178" s="297"/>
      <c r="M178" s="297"/>
      <c r="N178" s="297"/>
      <c r="O178" s="297"/>
      <c r="P178" s="1"/>
      <c r="Q178" s="1"/>
      <c r="R178" s="1"/>
      <c r="S178" s="1"/>
      <c r="T178" s="1"/>
      <c r="U178" s="1"/>
      <c r="V178" s="1"/>
      <c r="W178" s="1"/>
      <c r="X178" s="1"/>
      <c r="Y178" s="1"/>
      <c r="Z178" s="1"/>
    </row>
    <row r="179" spans="1:26" ht="15.75" hidden="1" customHeight="1">
      <c r="A179" s="1"/>
      <c r="B179" s="1"/>
      <c r="C179" s="297"/>
      <c r="D179" s="297"/>
      <c r="E179" s="297"/>
      <c r="F179" s="297"/>
      <c r="G179" s="297"/>
      <c r="H179" s="297">
        <v>123</v>
      </c>
      <c r="I179" s="297"/>
      <c r="J179" s="297"/>
      <c r="K179" s="297"/>
      <c r="L179" s="297"/>
      <c r="M179" s="297"/>
      <c r="N179" s="297"/>
      <c r="O179" s="297"/>
      <c r="P179" s="1"/>
      <c r="Q179" s="1"/>
      <c r="R179" s="1"/>
      <c r="S179" s="1"/>
      <c r="T179" s="1"/>
      <c r="U179" s="1"/>
      <c r="V179" s="1"/>
      <c r="W179" s="1"/>
      <c r="X179" s="1"/>
      <c r="Y179" s="1"/>
      <c r="Z179" s="1"/>
    </row>
    <row r="180" spans="1:26" ht="15.75" hidden="1" customHeight="1">
      <c r="A180" s="1"/>
      <c r="B180" s="1"/>
      <c r="C180" s="297"/>
      <c r="D180" s="297"/>
      <c r="E180" s="297"/>
      <c r="F180" s="297"/>
      <c r="G180" s="297"/>
      <c r="H180" s="297">
        <v>124</v>
      </c>
      <c r="I180" s="297"/>
      <c r="J180" s="297"/>
      <c r="K180" s="297"/>
      <c r="L180" s="297"/>
      <c r="M180" s="297"/>
      <c r="N180" s="297"/>
      <c r="O180" s="297"/>
      <c r="P180" s="1"/>
      <c r="Q180" s="1"/>
      <c r="R180" s="1"/>
      <c r="S180" s="1"/>
      <c r="T180" s="1"/>
      <c r="U180" s="1"/>
      <c r="V180" s="1"/>
      <c r="W180" s="1"/>
      <c r="X180" s="1"/>
      <c r="Y180" s="1"/>
      <c r="Z180" s="1"/>
    </row>
    <row r="181" spans="1:26" ht="15.75" hidden="1" customHeight="1">
      <c r="A181" s="1"/>
      <c r="B181" s="1"/>
      <c r="C181" s="297"/>
      <c r="D181" s="297"/>
      <c r="E181" s="297"/>
      <c r="F181" s="297"/>
      <c r="G181" s="297"/>
      <c r="H181" s="297">
        <v>125</v>
      </c>
      <c r="I181" s="297"/>
      <c r="J181" s="297"/>
      <c r="K181" s="297"/>
      <c r="L181" s="297"/>
      <c r="M181" s="297"/>
      <c r="N181" s="297"/>
      <c r="O181" s="297"/>
      <c r="P181" s="1"/>
      <c r="Q181" s="1"/>
      <c r="R181" s="1"/>
      <c r="S181" s="1"/>
      <c r="T181" s="1"/>
      <c r="U181" s="1"/>
      <c r="V181" s="1"/>
      <c r="W181" s="1"/>
      <c r="X181" s="1"/>
      <c r="Y181" s="1"/>
      <c r="Z181" s="1"/>
    </row>
    <row r="182" spans="1:26" ht="15.75" hidden="1" customHeight="1">
      <c r="A182" s="1"/>
      <c r="B182" s="1"/>
      <c r="C182" s="297"/>
      <c r="D182" s="297"/>
      <c r="E182" s="297"/>
      <c r="F182" s="297"/>
      <c r="G182" s="297"/>
      <c r="H182" s="297">
        <v>126</v>
      </c>
      <c r="I182" s="297"/>
      <c r="J182" s="297"/>
      <c r="K182" s="297"/>
      <c r="L182" s="297"/>
      <c r="M182" s="297"/>
      <c r="N182" s="297"/>
      <c r="O182" s="297"/>
      <c r="P182" s="1"/>
      <c r="Q182" s="1"/>
      <c r="R182" s="1"/>
      <c r="S182" s="1"/>
      <c r="T182" s="1"/>
      <c r="U182" s="1"/>
      <c r="V182" s="1"/>
      <c r="W182" s="1"/>
      <c r="X182" s="1"/>
      <c r="Y182" s="1"/>
      <c r="Z182" s="1"/>
    </row>
    <row r="183" spans="1:26" ht="15.75" hidden="1" customHeight="1">
      <c r="A183" s="1"/>
      <c r="B183" s="1"/>
      <c r="C183" s="297"/>
      <c r="D183" s="297"/>
      <c r="E183" s="297"/>
      <c r="F183" s="297"/>
      <c r="G183" s="297"/>
      <c r="H183" s="297">
        <v>127</v>
      </c>
      <c r="I183" s="297"/>
      <c r="J183" s="297"/>
      <c r="K183" s="297"/>
      <c r="L183" s="297"/>
      <c r="M183" s="297"/>
      <c r="N183" s="297"/>
      <c r="O183" s="297"/>
      <c r="P183" s="1"/>
      <c r="Q183" s="1"/>
      <c r="R183" s="1"/>
      <c r="S183" s="1"/>
      <c r="T183" s="1"/>
      <c r="U183" s="1"/>
      <c r="V183" s="1"/>
      <c r="W183" s="1"/>
      <c r="X183" s="1"/>
      <c r="Y183" s="1"/>
      <c r="Z183" s="1"/>
    </row>
    <row r="184" spans="1:26" ht="15.75" hidden="1" customHeight="1">
      <c r="A184" s="1"/>
      <c r="B184" s="1"/>
      <c r="C184" s="297"/>
      <c r="D184" s="297"/>
      <c r="E184" s="297"/>
      <c r="F184" s="297"/>
      <c r="G184" s="297"/>
      <c r="H184" s="297">
        <v>128</v>
      </c>
      <c r="I184" s="297"/>
      <c r="J184" s="297"/>
      <c r="K184" s="297"/>
      <c r="L184" s="297"/>
      <c r="M184" s="297"/>
      <c r="N184" s="297"/>
      <c r="O184" s="297"/>
      <c r="P184" s="1"/>
      <c r="Q184" s="1"/>
      <c r="R184" s="1"/>
      <c r="S184" s="1"/>
      <c r="T184" s="1"/>
      <c r="U184" s="1"/>
      <c r="V184" s="1"/>
      <c r="W184" s="1"/>
      <c r="X184" s="1"/>
      <c r="Y184" s="1"/>
      <c r="Z184" s="1"/>
    </row>
    <row r="185" spans="1:26" ht="15.75" hidden="1" customHeight="1">
      <c r="A185" s="1"/>
      <c r="B185" s="1"/>
      <c r="C185" s="297"/>
      <c r="D185" s="297"/>
      <c r="E185" s="297"/>
      <c r="F185" s="297"/>
      <c r="G185" s="297"/>
      <c r="H185" s="297">
        <v>129</v>
      </c>
      <c r="I185" s="297"/>
      <c r="J185" s="297"/>
      <c r="K185" s="297"/>
      <c r="L185" s="297"/>
      <c r="M185" s="297"/>
      <c r="N185" s="297"/>
      <c r="O185" s="297"/>
      <c r="P185" s="1"/>
      <c r="Q185" s="1"/>
      <c r="R185" s="1"/>
      <c r="S185" s="1"/>
      <c r="T185" s="1"/>
      <c r="U185" s="1"/>
      <c r="V185" s="1"/>
      <c r="W185" s="1"/>
      <c r="X185" s="1"/>
      <c r="Y185" s="1"/>
      <c r="Z185" s="1"/>
    </row>
    <row r="186" spans="1:26" ht="15.75" hidden="1" customHeight="1">
      <c r="A186" s="1"/>
      <c r="B186" s="1"/>
      <c r="C186" s="297"/>
      <c r="D186" s="297"/>
      <c r="E186" s="297"/>
      <c r="F186" s="297"/>
      <c r="G186" s="297"/>
      <c r="H186" s="297">
        <v>130</v>
      </c>
      <c r="I186" s="297"/>
      <c r="J186" s="297"/>
      <c r="K186" s="297"/>
      <c r="L186" s="297"/>
      <c r="M186" s="297"/>
      <c r="N186" s="297"/>
      <c r="O186" s="297"/>
      <c r="P186" s="1"/>
      <c r="Q186" s="1"/>
      <c r="R186" s="1"/>
      <c r="S186" s="1"/>
      <c r="T186" s="1"/>
      <c r="U186" s="1"/>
      <c r="V186" s="1"/>
      <c r="W186" s="1"/>
      <c r="X186" s="1"/>
      <c r="Y186" s="1"/>
      <c r="Z186" s="1"/>
    </row>
    <row r="187" spans="1:26" ht="15.75" hidden="1" customHeight="1">
      <c r="A187" s="1"/>
      <c r="B187" s="1"/>
      <c r="C187" s="297"/>
      <c r="D187" s="297"/>
      <c r="E187" s="297"/>
      <c r="F187" s="297"/>
      <c r="G187" s="297"/>
      <c r="H187" s="297">
        <v>131</v>
      </c>
      <c r="I187" s="297"/>
      <c r="J187" s="297"/>
      <c r="K187" s="297"/>
      <c r="L187" s="297"/>
      <c r="M187" s="297"/>
      <c r="N187" s="297"/>
      <c r="O187" s="297"/>
      <c r="P187" s="1"/>
      <c r="Q187" s="1"/>
      <c r="R187" s="1"/>
      <c r="S187" s="1"/>
      <c r="T187" s="1"/>
      <c r="U187" s="1"/>
      <c r="V187" s="1"/>
      <c r="W187" s="1"/>
      <c r="X187" s="1"/>
      <c r="Y187" s="1"/>
      <c r="Z187" s="1"/>
    </row>
    <row r="188" spans="1:26" ht="15.75" hidden="1" customHeight="1">
      <c r="A188" s="1"/>
      <c r="B188" s="1"/>
      <c r="C188" s="297"/>
      <c r="D188" s="297"/>
      <c r="E188" s="297"/>
      <c r="F188" s="297"/>
      <c r="G188" s="297"/>
      <c r="H188" s="297">
        <v>132</v>
      </c>
      <c r="I188" s="297"/>
      <c r="J188" s="297"/>
      <c r="K188" s="297"/>
      <c r="L188" s="297"/>
      <c r="M188" s="297"/>
      <c r="N188" s="297"/>
      <c r="O188" s="297"/>
      <c r="P188" s="1"/>
      <c r="Q188" s="1"/>
      <c r="R188" s="1"/>
      <c r="S188" s="1"/>
      <c r="T188" s="1"/>
      <c r="U188" s="1"/>
      <c r="V188" s="1"/>
      <c r="W188" s="1"/>
      <c r="X188" s="1"/>
      <c r="Y188" s="1"/>
      <c r="Z188" s="1"/>
    </row>
    <row r="189" spans="1:26" ht="15.75" hidden="1" customHeight="1">
      <c r="A189" s="1"/>
      <c r="B189" s="1"/>
      <c r="C189" s="297"/>
      <c r="D189" s="297"/>
      <c r="E189" s="297"/>
      <c r="F189" s="297"/>
      <c r="G189" s="297"/>
      <c r="H189" s="297">
        <v>133</v>
      </c>
      <c r="I189" s="297"/>
      <c r="J189" s="297"/>
      <c r="K189" s="297"/>
      <c r="L189" s="297"/>
      <c r="M189" s="297"/>
      <c r="N189" s="297"/>
      <c r="O189" s="297"/>
      <c r="P189" s="1"/>
      <c r="Q189" s="1"/>
      <c r="R189" s="1"/>
      <c r="S189" s="1"/>
      <c r="T189" s="1"/>
      <c r="U189" s="1"/>
      <c r="V189" s="1"/>
      <c r="W189" s="1"/>
      <c r="X189" s="1"/>
      <c r="Y189" s="1"/>
      <c r="Z189" s="1"/>
    </row>
    <row r="190" spans="1:26" ht="15.75" hidden="1" customHeight="1">
      <c r="A190" s="1"/>
      <c r="B190" s="1"/>
      <c r="C190" s="297"/>
      <c r="D190" s="297"/>
      <c r="E190" s="297"/>
      <c r="F190" s="297"/>
      <c r="G190" s="297"/>
      <c r="H190" s="297">
        <v>134</v>
      </c>
      <c r="I190" s="297"/>
      <c r="J190" s="297"/>
      <c r="K190" s="297"/>
      <c r="L190" s="297"/>
      <c r="M190" s="297"/>
      <c r="N190" s="297"/>
      <c r="O190" s="297"/>
      <c r="P190" s="1"/>
      <c r="Q190" s="1"/>
      <c r="R190" s="1"/>
      <c r="S190" s="1"/>
      <c r="T190" s="1"/>
      <c r="U190" s="1"/>
      <c r="V190" s="1"/>
      <c r="W190" s="1"/>
      <c r="X190" s="1"/>
      <c r="Y190" s="1"/>
      <c r="Z190" s="1"/>
    </row>
    <row r="191" spans="1:26" ht="15.75" hidden="1" customHeight="1">
      <c r="A191" s="1"/>
      <c r="B191" s="1"/>
      <c r="C191" s="297"/>
      <c r="D191" s="297"/>
      <c r="E191" s="297"/>
      <c r="F191" s="297"/>
      <c r="G191" s="297"/>
      <c r="H191" s="297">
        <v>135</v>
      </c>
      <c r="I191" s="297"/>
      <c r="J191" s="297"/>
      <c r="K191" s="297"/>
      <c r="L191" s="297"/>
      <c r="M191" s="297"/>
      <c r="N191" s="297"/>
      <c r="O191" s="297"/>
      <c r="P191" s="1"/>
      <c r="Q191" s="1"/>
      <c r="R191" s="1"/>
      <c r="S191" s="1"/>
      <c r="T191" s="1"/>
      <c r="U191" s="1"/>
      <c r="V191" s="1"/>
      <c r="W191" s="1"/>
      <c r="X191" s="1"/>
      <c r="Y191" s="1"/>
      <c r="Z191" s="1"/>
    </row>
    <row r="192" spans="1:26" ht="15.75" hidden="1" customHeight="1">
      <c r="A192" s="1"/>
      <c r="B192" s="1"/>
      <c r="C192" s="297"/>
      <c r="D192" s="297"/>
      <c r="E192" s="297"/>
      <c r="F192" s="297"/>
      <c r="G192" s="297"/>
      <c r="H192" s="297">
        <v>136</v>
      </c>
      <c r="I192" s="297"/>
      <c r="J192" s="297"/>
      <c r="K192" s="297"/>
      <c r="L192" s="297"/>
      <c r="M192" s="297"/>
      <c r="N192" s="297"/>
      <c r="O192" s="297"/>
      <c r="P192" s="1"/>
      <c r="Q192" s="1"/>
      <c r="R192" s="1"/>
      <c r="S192" s="1"/>
      <c r="T192" s="1"/>
      <c r="U192" s="1"/>
      <c r="V192" s="1"/>
      <c r="W192" s="1"/>
      <c r="X192" s="1"/>
      <c r="Y192" s="1"/>
      <c r="Z192" s="1"/>
    </row>
    <row r="193" spans="1:26" ht="15.75" hidden="1" customHeight="1">
      <c r="A193" s="1"/>
      <c r="B193" s="1"/>
      <c r="C193" s="297"/>
      <c r="D193" s="297"/>
      <c r="E193" s="297"/>
      <c r="F193" s="297"/>
      <c r="G193" s="297"/>
      <c r="H193" s="297">
        <v>137</v>
      </c>
      <c r="I193" s="297"/>
      <c r="J193" s="297"/>
      <c r="K193" s="297"/>
      <c r="L193" s="297"/>
      <c r="M193" s="297"/>
      <c r="N193" s="297"/>
      <c r="O193" s="297"/>
      <c r="P193" s="1"/>
      <c r="Q193" s="1"/>
      <c r="R193" s="1"/>
      <c r="S193" s="1"/>
      <c r="T193" s="1"/>
      <c r="U193" s="1"/>
      <c r="V193" s="1"/>
      <c r="W193" s="1"/>
      <c r="X193" s="1"/>
      <c r="Y193" s="1"/>
      <c r="Z193" s="1"/>
    </row>
    <row r="194" spans="1:26" ht="15.75" hidden="1" customHeight="1">
      <c r="A194" s="1"/>
      <c r="B194" s="1"/>
      <c r="C194" s="297"/>
      <c r="D194" s="297"/>
      <c r="E194" s="297"/>
      <c r="F194" s="297"/>
      <c r="G194" s="297"/>
      <c r="H194" s="297">
        <v>138</v>
      </c>
      <c r="I194" s="297"/>
      <c r="J194" s="297"/>
      <c r="K194" s="297"/>
      <c r="L194" s="297"/>
      <c r="M194" s="297"/>
      <c r="N194" s="297"/>
      <c r="O194" s="297"/>
      <c r="P194" s="1"/>
      <c r="Q194" s="1"/>
      <c r="R194" s="1"/>
      <c r="S194" s="1"/>
      <c r="T194" s="1"/>
      <c r="U194" s="1"/>
      <c r="V194" s="1"/>
      <c r="W194" s="1"/>
      <c r="X194" s="1"/>
      <c r="Y194" s="1"/>
      <c r="Z194" s="1"/>
    </row>
    <row r="195" spans="1:26" ht="15.75" hidden="1" customHeight="1">
      <c r="A195" s="1"/>
      <c r="B195" s="1"/>
      <c r="C195" s="297"/>
      <c r="D195" s="297"/>
      <c r="E195" s="297"/>
      <c r="F195" s="297"/>
      <c r="G195" s="297"/>
      <c r="H195" s="297">
        <v>139</v>
      </c>
      <c r="I195" s="297"/>
      <c r="J195" s="297"/>
      <c r="K195" s="297"/>
      <c r="L195" s="297"/>
      <c r="M195" s="297"/>
      <c r="N195" s="297"/>
      <c r="O195" s="297"/>
      <c r="P195" s="1"/>
      <c r="Q195" s="1"/>
      <c r="R195" s="1"/>
      <c r="S195" s="1"/>
      <c r="T195" s="1"/>
      <c r="U195" s="1"/>
      <c r="V195" s="1"/>
      <c r="W195" s="1"/>
      <c r="X195" s="1"/>
      <c r="Y195" s="1"/>
      <c r="Z195" s="1"/>
    </row>
    <row r="196" spans="1:26" ht="15.75" hidden="1" customHeight="1">
      <c r="A196" s="1"/>
      <c r="B196" s="1"/>
      <c r="C196" s="297"/>
      <c r="D196" s="297"/>
      <c r="E196" s="297"/>
      <c r="F196" s="297"/>
      <c r="G196" s="297"/>
      <c r="H196" s="297">
        <v>140</v>
      </c>
      <c r="I196" s="297"/>
      <c r="J196" s="297"/>
      <c r="K196" s="297"/>
      <c r="L196" s="297"/>
      <c r="M196" s="297"/>
      <c r="N196" s="297"/>
      <c r="O196" s="297"/>
      <c r="P196" s="1"/>
      <c r="Q196" s="1"/>
      <c r="R196" s="1"/>
      <c r="S196" s="1"/>
      <c r="T196" s="1"/>
      <c r="U196" s="1"/>
      <c r="V196" s="1"/>
      <c r="W196" s="1"/>
      <c r="X196" s="1"/>
      <c r="Y196" s="1"/>
      <c r="Z196" s="1"/>
    </row>
    <row r="197" spans="1:26" ht="15.75" hidden="1" customHeight="1">
      <c r="A197" s="1"/>
      <c r="B197" s="1"/>
      <c r="C197" s="297"/>
      <c r="D197" s="297"/>
      <c r="E197" s="297"/>
      <c r="F197" s="297"/>
      <c r="G197" s="297"/>
      <c r="H197" s="297">
        <v>141</v>
      </c>
      <c r="I197" s="297"/>
      <c r="J197" s="297"/>
      <c r="K197" s="297"/>
      <c r="L197" s="297"/>
      <c r="M197" s="297"/>
      <c r="N197" s="297"/>
      <c r="O197" s="297"/>
      <c r="P197" s="1"/>
      <c r="Q197" s="1"/>
      <c r="R197" s="1"/>
      <c r="S197" s="1"/>
      <c r="T197" s="1"/>
      <c r="U197" s="1"/>
      <c r="V197" s="1"/>
      <c r="W197" s="1"/>
      <c r="X197" s="1"/>
      <c r="Y197" s="1"/>
      <c r="Z197" s="1"/>
    </row>
    <row r="198" spans="1:26" ht="15.75" hidden="1" customHeight="1">
      <c r="A198" s="1"/>
      <c r="B198" s="1"/>
      <c r="C198" s="297"/>
      <c r="D198" s="297"/>
      <c r="E198" s="297"/>
      <c r="F198" s="297"/>
      <c r="G198" s="297"/>
      <c r="H198" s="297">
        <v>142</v>
      </c>
      <c r="I198" s="297"/>
      <c r="J198" s="297"/>
      <c r="K198" s="297"/>
      <c r="L198" s="297"/>
      <c r="M198" s="297"/>
      <c r="N198" s="297"/>
      <c r="O198" s="297"/>
      <c r="P198" s="1"/>
      <c r="Q198" s="1"/>
      <c r="R198" s="1"/>
      <c r="S198" s="1"/>
      <c r="T198" s="1"/>
      <c r="U198" s="1"/>
      <c r="V198" s="1"/>
      <c r="W198" s="1"/>
      <c r="X198" s="1"/>
      <c r="Y198" s="1"/>
      <c r="Z198" s="1"/>
    </row>
    <row r="199" spans="1:26" ht="15.75" hidden="1" customHeight="1">
      <c r="A199" s="1"/>
      <c r="B199" s="1"/>
      <c r="C199" s="297"/>
      <c r="D199" s="297"/>
      <c r="E199" s="297"/>
      <c r="F199" s="297"/>
      <c r="G199" s="297"/>
      <c r="H199" s="297">
        <v>143</v>
      </c>
      <c r="I199" s="297"/>
      <c r="J199" s="297"/>
      <c r="K199" s="297"/>
      <c r="L199" s="297"/>
      <c r="M199" s="297"/>
      <c r="N199" s="297"/>
      <c r="O199" s="297"/>
      <c r="P199" s="1"/>
      <c r="Q199" s="1"/>
      <c r="R199" s="1"/>
      <c r="S199" s="1"/>
      <c r="T199" s="1"/>
      <c r="U199" s="1"/>
      <c r="V199" s="1"/>
      <c r="W199" s="1"/>
      <c r="X199" s="1"/>
      <c r="Y199" s="1"/>
      <c r="Z199" s="1"/>
    </row>
    <row r="200" spans="1:26" ht="15.75" hidden="1" customHeight="1">
      <c r="A200" s="1"/>
      <c r="B200" s="1"/>
      <c r="C200" s="297"/>
      <c r="D200" s="297"/>
      <c r="E200" s="297"/>
      <c r="F200" s="297"/>
      <c r="G200" s="297"/>
      <c r="H200" s="297">
        <v>144</v>
      </c>
      <c r="I200" s="297"/>
      <c r="J200" s="297"/>
      <c r="K200" s="297"/>
      <c r="L200" s="297"/>
      <c r="M200" s="297"/>
      <c r="N200" s="297"/>
      <c r="O200" s="297"/>
      <c r="P200" s="1"/>
      <c r="Q200" s="1"/>
      <c r="R200" s="1"/>
      <c r="S200" s="1"/>
      <c r="T200" s="1"/>
      <c r="U200" s="1"/>
      <c r="V200" s="1"/>
      <c r="W200" s="1"/>
      <c r="X200" s="1"/>
      <c r="Y200" s="1"/>
      <c r="Z200" s="1"/>
    </row>
    <row r="201" spans="1:26" ht="15.75" hidden="1" customHeight="1">
      <c r="A201" s="1"/>
      <c r="B201" s="1"/>
      <c r="C201" s="297"/>
      <c r="D201" s="297"/>
      <c r="E201" s="297"/>
      <c r="F201" s="297"/>
      <c r="G201" s="297"/>
      <c r="H201" s="297">
        <v>145</v>
      </c>
      <c r="I201" s="297"/>
      <c r="J201" s="297"/>
      <c r="K201" s="297"/>
      <c r="L201" s="297"/>
      <c r="M201" s="297"/>
      <c r="N201" s="297"/>
      <c r="O201" s="297"/>
      <c r="P201" s="1"/>
      <c r="Q201" s="1"/>
      <c r="R201" s="1"/>
      <c r="S201" s="1"/>
      <c r="T201" s="1"/>
      <c r="U201" s="1"/>
      <c r="V201" s="1"/>
      <c r="W201" s="1"/>
      <c r="X201" s="1"/>
      <c r="Y201" s="1"/>
      <c r="Z201" s="1"/>
    </row>
    <row r="202" spans="1:26" ht="15.75" hidden="1" customHeight="1">
      <c r="A202" s="1"/>
      <c r="B202" s="1"/>
      <c r="C202" s="297"/>
      <c r="D202" s="297"/>
      <c r="E202" s="297"/>
      <c r="F202" s="297"/>
      <c r="G202" s="297"/>
      <c r="H202" s="297">
        <v>146</v>
      </c>
      <c r="I202" s="297"/>
      <c r="J202" s="297"/>
      <c r="K202" s="297"/>
      <c r="L202" s="297"/>
      <c r="M202" s="297"/>
      <c r="N202" s="297"/>
      <c r="O202" s="297"/>
      <c r="P202" s="1"/>
      <c r="Q202" s="1"/>
      <c r="R202" s="1"/>
      <c r="S202" s="1"/>
      <c r="T202" s="1"/>
      <c r="U202" s="1"/>
      <c r="V202" s="1"/>
      <c r="W202" s="1"/>
      <c r="X202" s="1"/>
      <c r="Y202" s="1"/>
      <c r="Z202" s="1"/>
    </row>
    <row r="203" spans="1:26" ht="15.75" hidden="1" customHeight="1">
      <c r="A203" s="1"/>
      <c r="B203" s="1"/>
      <c r="C203" s="297"/>
      <c r="D203" s="297"/>
      <c r="E203" s="297"/>
      <c r="F203" s="297"/>
      <c r="G203" s="297"/>
      <c r="H203" s="297">
        <v>147</v>
      </c>
      <c r="I203" s="297"/>
      <c r="J203" s="297"/>
      <c r="K203" s="297"/>
      <c r="L203" s="297"/>
      <c r="M203" s="297"/>
      <c r="N203" s="297"/>
      <c r="O203" s="297"/>
      <c r="P203" s="1"/>
      <c r="Q203" s="1"/>
      <c r="R203" s="1"/>
      <c r="S203" s="1"/>
      <c r="T203" s="1"/>
      <c r="U203" s="1"/>
      <c r="V203" s="1"/>
      <c r="W203" s="1"/>
      <c r="X203" s="1"/>
      <c r="Y203" s="1"/>
      <c r="Z203" s="1"/>
    </row>
    <row r="204" spans="1:26" ht="15.75" hidden="1" customHeight="1">
      <c r="A204" s="1"/>
      <c r="B204" s="1"/>
      <c r="C204" s="297"/>
      <c r="D204" s="297"/>
      <c r="E204" s="297"/>
      <c r="F204" s="297"/>
      <c r="G204" s="297"/>
      <c r="H204" s="297">
        <v>148</v>
      </c>
      <c r="I204" s="297"/>
      <c r="J204" s="297"/>
      <c r="K204" s="297"/>
      <c r="L204" s="297"/>
      <c r="M204" s="297"/>
      <c r="N204" s="297"/>
      <c r="O204" s="297"/>
      <c r="P204" s="1"/>
      <c r="Q204" s="1"/>
      <c r="R204" s="1"/>
      <c r="S204" s="1"/>
      <c r="T204" s="1"/>
      <c r="U204" s="1"/>
      <c r="V204" s="1"/>
      <c r="W204" s="1"/>
      <c r="X204" s="1"/>
      <c r="Y204" s="1"/>
      <c r="Z204" s="1"/>
    </row>
    <row r="205" spans="1:26" ht="15.75" hidden="1" customHeight="1">
      <c r="A205" s="1"/>
      <c r="B205" s="1"/>
      <c r="C205" s="297"/>
      <c r="D205" s="297"/>
      <c r="E205" s="297"/>
      <c r="F205" s="297"/>
      <c r="G205" s="297"/>
      <c r="H205" s="297">
        <v>149</v>
      </c>
      <c r="I205" s="297"/>
      <c r="J205" s="297"/>
      <c r="K205" s="297"/>
      <c r="L205" s="297"/>
      <c r="M205" s="297"/>
      <c r="N205" s="297"/>
      <c r="O205" s="297"/>
      <c r="P205" s="1"/>
      <c r="Q205" s="1"/>
      <c r="R205" s="1"/>
      <c r="S205" s="1"/>
      <c r="T205" s="1"/>
      <c r="U205" s="1"/>
      <c r="V205" s="1"/>
      <c r="W205" s="1"/>
      <c r="X205" s="1"/>
      <c r="Y205" s="1"/>
      <c r="Z205" s="1"/>
    </row>
    <row r="206" spans="1:26" ht="15.75" hidden="1" customHeight="1">
      <c r="A206" s="1"/>
      <c r="B206" s="1"/>
      <c r="C206" s="297"/>
      <c r="D206" s="297"/>
      <c r="E206" s="297"/>
      <c r="F206" s="297"/>
      <c r="G206" s="297"/>
      <c r="H206" s="297">
        <v>150</v>
      </c>
      <c r="I206" s="297"/>
      <c r="J206" s="297"/>
      <c r="K206" s="297"/>
      <c r="L206" s="297"/>
      <c r="M206" s="297"/>
      <c r="N206" s="297"/>
      <c r="O206" s="297"/>
      <c r="P206" s="1"/>
      <c r="Q206" s="1"/>
      <c r="R206" s="1"/>
      <c r="S206" s="1"/>
      <c r="T206" s="1"/>
      <c r="U206" s="1"/>
      <c r="V206" s="1"/>
      <c r="W206" s="1"/>
      <c r="X206" s="1"/>
      <c r="Y206" s="1"/>
      <c r="Z206" s="1"/>
    </row>
    <row r="207" spans="1:26" ht="15.75" hidden="1" customHeight="1">
      <c r="A207" s="1"/>
      <c r="B207" s="1"/>
      <c r="C207" s="297"/>
      <c r="D207" s="297"/>
      <c r="E207" s="297"/>
      <c r="F207" s="297"/>
      <c r="G207" s="297"/>
      <c r="H207" s="297">
        <v>151</v>
      </c>
      <c r="I207" s="297"/>
      <c r="J207" s="297"/>
      <c r="K207" s="297"/>
      <c r="L207" s="297"/>
      <c r="M207" s="297"/>
      <c r="N207" s="297"/>
      <c r="O207" s="297"/>
      <c r="P207" s="1"/>
      <c r="Q207" s="1"/>
      <c r="R207" s="1"/>
      <c r="S207" s="1"/>
      <c r="T207" s="1"/>
      <c r="U207" s="1"/>
      <c r="V207" s="1"/>
      <c r="W207" s="1"/>
      <c r="X207" s="1"/>
      <c r="Y207" s="1"/>
      <c r="Z207" s="1"/>
    </row>
    <row r="208" spans="1:26" ht="15.75" hidden="1" customHeight="1">
      <c r="A208" s="1"/>
      <c r="B208" s="1"/>
      <c r="C208" s="297"/>
      <c r="D208" s="297"/>
      <c r="E208" s="297"/>
      <c r="F208" s="297"/>
      <c r="G208" s="297"/>
      <c r="H208" s="297">
        <v>152</v>
      </c>
      <c r="I208" s="297"/>
      <c r="J208" s="297"/>
      <c r="K208" s="297"/>
      <c r="L208" s="297"/>
      <c r="M208" s="297"/>
      <c r="N208" s="297"/>
      <c r="O208" s="297"/>
      <c r="P208" s="1"/>
      <c r="Q208" s="1"/>
      <c r="R208" s="1"/>
      <c r="S208" s="1"/>
      <c r="T208" s="1"/>
      <c r="U208" s="1"/>
      <c r="V208" s="1"/>
      <c r="W208" s="1"/>
      <c r="X208" s="1"/>
      <c r="Y208" s="1"/>
      <c r="Z208" s="1"/>
    </row>
    <row r="209" spans="1:26" ht="15.75" hidden="1" customHeight="1">
      <c r="A209" s="1"/>
      <c r="B209" s="1"/>
      <c r="C209" s="297"/>
      <c r="D209" s="297"/>
      <c r="E209" s="297"/>
      <c r="F209" s="297"/>
      <c r="G209" s="297"/>
      <c r="H209" s="297">
        <v>153</v>
      </c>
      <c r="I209" s="297"/>
      <c r="J209" s="297"/>
      <c r="K209" s="297"/>
      <c r="L209" s="297"/>
      <c r="M209" s="297"/>
      <c r="N209" s="297"/>
      <c r="O209" s="297"/>
      <c r="P209" s="1"/>
      <c r="Q209" s="1"/>
      <c r="R209" s="1"/>
      <c r="S209" s="1"/>
      <c r="T209" s="1"/>
      <c r="U209" s="1"/>
      <c r="V209" s="1"/>
      <c r="W209" s="1"/>
      <c r="X209" s="1"/>
      <c r="Y209" s="1"/>
      <c r="Z209" s="1"/>
    </row>
    <row r="210" spans="1:26" ht="15.75" hidden="1" customHeight="1">
      <c r="A210" s="1"/>
      <c r="B210" s="1"/>
      <c r="C210" s="297"/>
      <c r="D210" s="297"/>
      <c r="E210" s="297"/>
      <c r="F210" s="297"/>
      <c r="G210" s="297"/>
      <c r="H210" s="297">
        <v>154</v>
      </c>
      <c r="I210" s="297"/>
      <c r="J210" s="297"/>
      <c r="K210" s="297"/>
      <c r="L210" s="297"/>
      <c r="M210" s="297"/>
      <c r="N210" s="297"/>
      <c r="O210" s="297"/>
      <c r="P210" s="1"/>
      <c r="Q210" s="1"/>
      <c r="R210" s="1"/>
      <c r="S210" s="1"/>
      <c r="T210" s="1"/>
      <c r="U210" s="1"/>
      <c r="V210" s="1"/>
      <c r="W210" s="1"/>
      <c r="X210" s="1"/>
      <c r="Y210" s="1"/>
      <c r="Z210" s="1"/>
    </row>
    <row r="211" spans="1:26" ht="15.75" hidden="1" customHeight="1">
      <c r="A211" s="1"/>
      <c r="B211" s="1"/>
      <c r="C211" s="297"/>
      <c r="D211" s="297"/>
      <c r="E211" s="297"/>
      <c r="F211" s="297"/>
      <c r="G211" s="297"/>
      <c r="H211" s="297">
        <v>155</v>
      </c>
      <c r="I211" s="297"/>
      <c r="J211" s="297"/>
      <c r="K211" s="297"/>
      <c r="L211" s="297"/>
      <c r="M211" s="297"/>
      <c r="N211" s="297"/>
      <c r="O211" s="297"/>
      <c r="P211" s="1"/>
      <c r="Q211" s="1"/>
      <c r="R211" s="1"/>
      <c r="S211" s="1"/>
      <c r="T211" s="1"/>
      <c r="U211" s="1"/>
      <c r="V211" s="1"/>
      <c r="W211" s="1"/>
      <c r="X211" s="1"/>
      <c r="Y211" s="1"/>
      <c r="Z211" s="1"/>
    </row>
    <row r="212" spans="1:26" ht="15.75" hidden="1" customHeight="1">
      <c r="A212" s="1"/>
      <c r="B212" s="1"/>
      <c r="C212" s="297"/>
      <c r="D212" s="297"/>
      <c r="E212" s="297"/>
      <c r="F212" s="297"/>
      <c r="G212" s="297"/>
      <c r="H212" s="297">
        <v>156</v>
      </c>
      <c r="I212" s="297"/>
      <c r="J212" s="297"/>
      <c r="K212" s="297"/>
      <c r="L212" s="297"/>
      <c r="M212" s="297"/>
      <c r="N212" s="297"/>
      <c r="O212" s="297"/>
      <c r="P212" s="1"/>
      <c r="Q212" s="1"/>
      <c r="R212" s="1"/>
      <c r="S212" s="1"/>
      <c r="T212" s="1"/>
      <c r="U212" s="1"/>
      <c r="V212" s="1"/>
      <c r="W212" s="1"/>
      <c r="X212" s="1"/>
      <c r="Y212" s="1"/>
      <c r="Z212" s="1"/>
    </row>
    <row r="213" spans="1:26" ht="15.75" hidden="1" customHeight="1">
      <c r="A213" s="1"/>
      <c r="B213" s="1"/>
      <c r="C213" s="297"/>
      <c r="D213" s="297"/>
      <c r="E213" s="297"/>
      <c r="F213" s="297"/>
      <c r="G213" s="297"/>
      <c r="H213" s="297">
        <v>157</v>
      </c>
      <c r="I213" s="297"/>
      <c r="J213" s="297"/>
      <c r="K213" s="297"/>
      <c r="L213" s="297"/>
      <c r="M213" s="297"/>
      <c r="N213" s="297"/>
      <c r="O213" s="297"/>
      <c r="P213" s="1"/>
      <c r="Q213" s="1"/>
      <c r="R213" s="1"/>
      <c r="S213" s="1"/>
      <c r="T213" s="1"/>
      <c r="U213" s="1"/>
      <c r="V213" s="1"/>
      <c r="W213" s="1"/>
      <c r="X213" s="1"/>
      <c r="Y213" s="1"/>
      <c r="Z213" s="1"/>
    </row>
    <row r="214" spans="1:26" ht="15.75" hidden="1" customHeight="1">
      <c r="A214" s="1"/>
      <c r="B214" s="1"/>
      <c r="C214" s="297"/>
      <c r="D214" s="297"/>
      <c r="E214" s="297"/>
      <c r="F214" s="297"/>
      <c r="G214" s="297"/>
      <c r="H214" s="297">
        <v>158</v>
      </c>
      <c r="I214" s="297"/>
      <c r="J214" s="297"/>
      <c r="K214" s="297"/>
      <c r="L214" s="297"/>
      <c r="M214" s="297"/>
      <c r="N214" s="297"/>
      <c r="O214" s="297"/>
      <c r="P214" s="1"/>
      <c r="Q214" s="1"/>
      <c r="R214" s="1"/>
      <c r="S214" s="1"/>
      <c r="T214" s="1"/>
      <c r="U214" s="1"/>
      <c r="V214" s="1"/>
      <c r="W214" s="1"/>
      <c r="X214" s="1"/>
      <c r="Y214" s="1"/>
      <c r="Z214" s="1"/>
    </row>
    <row r="215" spans="1:26" ht="15.75" hidden="1" customHeight="1">
      <c r="A215" s="1"/>
      <c r="B215" s="1"/>
      <c r="C215" s="297"/>
      <c r="D215" s="297"/>
      <c r="E215" s="297"/>
      <c r="F215" s="297"/>
      <c r="G215" s="297"/>
      <c r="H215" s="297">
        <v>159</v>
      </c>
      <c r="I215" s="297"/>
      <c r="J215" s="297"/>
      <c r="K215" s="297"/>
      <c r="L215" s="297"/>
      <c r="M215" s="297"/>
      <c r="N215" s="297"/>
      <c r="O215" s="297"/>
      <c r="P215" s="1"/>
      <c r="Q215" s="1"/>
      <c r="R215" s="1"/>
      <c r="S215" s="1"/>
      <c r="T215" s="1"/>
      <c r="U215" s="1"/>
      <c r="V215" s="1"/>
      <c r="W215" s="1"/>
      <c r="X215" s="1"/>
      <c r="Y215" s="1"/>
      <c r="Z215" s="1"/>
    </row>
    <row r="216" spans="1:26" ht="15.75" hidden="1" customHeight="1">
      <c r="A216" s="1"/>
      <c r="B216" s="1"/>
      <c r="C216" s="297"/>
      <c r="D216" s="297"/>
      <c r="E216" s="297"/>
      <c r="F216" s="297"/>
      <c r="G216" s="297"/>
      <c r="H216" s="297">
        <v>160</v>
      </c>
      <c r="I216" s="297"/>
      <c r="J216" s="297"/>
      <c r="K216" s="297"/>
      <c r="L216" s="297"/>
      <c r="M216" s="297"/>
      <c r="N216" s="297"/>
      <c r="O216" s="297"/>
      <c r="P216" s="1"/>
      <c r="Q216" s="1"/>
      <c r="R216" s="1"/>
      <c r="S216" s="1"/>
      <c r="T216" s="1"/>
      <c r="U216" s="1"/>
      <c r="V216" s="1"/>
      <c r="W216" s="1"/>
      <c r="X216" s="1"/>
      <c r="Y216" s="1"/>
      <c r="Z216" s="1"/>
    </row>
    <row r="217" spans="1:26" ht="15.75" hidden="1" customHeight="1">
      <c r="A217" s="1"/>
      <c r="B217" s="1"/>
      <c r="C217" s="297"/>
      <c r="D217" s="297"/>
      <c r="E217" s="297"/>
      <c r="F217" s="297"/>
      <c r="G217" s="297"/>
      <c r="H217" s="297">
        <v>161</v>
      </c>
      <c r="I217" s="297"/>
      <c r="J217" s="297"/>
      <c r="K217" s="297"/>
      <c r="L217" s="297"/>
      <c r="M217" s="297"/>
      <c r="N217" s="297"/>
      <c r="O217" s="297"/>
      <c r="P217" s="1"/>
      <c r="Q217" s="1"/>
      <c r="R217" s="1"/>
      <c r="S217" s="1"/>
      <c r="T217" s="1"/>
      <c r="U217" s="1"/>
      <c r="V217" s="1"/>
      <c r="W217" s="1"/>
      <c r="X217" s="1"/>
      <c r="Y217" s="1"/>
      <c r="Z217" s="1"/>
    </row>
    <row r="218" spans="1:26" ht="15.75" hidden="1" customHeight="1">
      <c r="A218" s="1"/>
      <c r="B218" s="1"/>
      <c r="C218" s="297"/>
      <c r="D218" s="297"/>
      <c r="E218" s="297"/>
      <c r="F218" s="297"/>
      <c r="G218" s="297"/>
      <c r="H218" s="297">
        <v>162</v>
      </c>
      <c r="I218" s="297"/>
      <c r="J218" s="297"/>
      <c r="K218" s="297"/>
      <c r="L218" s="297"/>
      <c r="M218" s="297"/>
      <c r="N218" s="297"/>
      <c r="O218" s="297"/>
      <c r="P218" s="1"/>
      <c r="Q218" s="1"/>
      <c r="R218" s="1"/>
      <c r="S218" s="1"/>
      <c r="T218" s="1"/>
      <c r="U218" s="1"/>
      <c r="V218" s="1"/>
      <c r="W218" s="1"/>
      <c r="X218" s="1"/>
      <c r="Y218" s="1"/>
      <c r="Z218" s="1"/>
    </row>
    <row r="219" spans="1:26" ht="15.75" hidden="1" customHeight="1">
      <c r="A219" s="1"/>
      <c r="B219" s="1"/>
      <c r="C219" s="297"/>
      <c r="D219" s="297"/>
      <c r="E219" s="297"/>
      <c r="F219" s="297"/>
      <c r="G219" s="297"/>
      <c r="H219" s="297">
        <v>163</v>
      </c>
      <c r="I219" s="297"/>
      <c r="J219" s="297"/>
      <c r="K219" s="297"/>
      <c r="L219" s="297"/>
      <c r="M219" s="297"/>
      <c r="N219" s="297"/>
      <c r="O219" s="297"/>
      <c r="P219" s="1"/>
      <c r="Q219" s="1"/>
      <c r="R219" s="1"/>
      <c r="S219" s="1"/>
      <c r="T219" s="1"/>
      <c r="U219" s="1"/>
      <c r="V219" s="1"/>
      <c r="W219" s="1"/>
      <c r="X219" s="1"/>
      <c r="Y219" s="1"/>
      <c r="Z219" s="1"/>
    </row>
    <row r="220" spans="1:26" ht="15.75" hidden="1" customHeight="1">
      <c r="A220" s="1"/>
      <c r="B220" s="1"/>
      <c r="C220" s="297"/>
      <c r="D220" s="297"/>
      <c r="E220" s="297"/>
      <c r="F220" s="297"/>
      <c r="G220" s="297"/>
      <c r="H220" s="297">
        <v>164</v>
      </c>
      <c r="I220" s="297"/>
      <c r="J220" s="297"/>
      <c r="K220" s="297"/>
      <c r="L220" s="297"/>
      <c r="M220" s="297"/>
      <c r="N220" s="297"/>
      <c r="O220" s="297"/>
      <c r="P220" s="1"/>
      <c r="Q220" s="1"/>
      <c r="R220" s="1"/>
      <c r="S220" s="1"/>
      <c r="T220" s="1"/>
      <c r="U220" s="1"/>
      <c r="V220" s="1"/>
      <c r="W220" s="1"/>
      <c r="X220" s="1"/>
      <c r="Y220" s="1"/>
      <c r="Z220" s="1"/>
    </row>
    <row r="221" spans="1:26" ht="15.75" hidden="1" customHeight="1">
      <c r="A221" s="1"/>
      <c r="B221" s="1"/>
      <c r="C221" s="297"/>
      <c r="D221" s="297"/>
      <c r="E221" s="297"/>
      <c r="F221" s="297"/>
      <c r="G221" s="297"/>
      <c r="H221" s="297">
        <v>165</v>
      </c>
      <c r="I221" s="297"/>
      <c r="J221" s="297"/>
      <c r="K221" s="297"/>
      <c r="L221" s="297"/>
      <c r="M221" s="297"/>
      <c r="N221" s="297"/>
      <c r="O221" s="297"/>
      <c r="P221" s="1"/>
      <c r="Q221" s="1"/>
      <c r="R221" s="1"/>
      <c r="S221" s="1"/>
      <c r="T221" s="1"/>
      <c r="U221" s="1"/>
      <c r="V221" s="1"/>
      <c r="W221" s="1"/>
      <c r="X221" s="1"/>
      <c r="Y221" s="1"/>
      <c r="Z221" s="1"/>
    </row>
    <row r="222" spans="1:26" ht="15.75" hidden="1" customHeight="1">
      <c r="A222" s="1"/>
      <c r="B222" s="1"/>
      <c r="C222" s="297"/>
      <c r="D222" s="297"/>
      <c r="E222" s="297"/>
      <c r="F222" s="297"/>
      <c r="G222" s="297"/>
      <c r="H222" s="297">
        <v>166</v>
      </c>
      <c r="I222" s="297"/>
      <c r="J222" s="297"/>
      <c r="K222" s="297"/>
      <c r="L222" s="297"/>
      <c r="M222" s="297"/>
      <c r="N222" s="297"/>
      <c r="O222" s="297"/>
      <c r="P222" s="1"/>
      <c r="Q222" s="1"/>
      <c r="R222" s="1"/>
      <c r="S222" s="1"/>
      <c r="T222" s="1"/>
      <c r="U222" s="1"/>
      <c r="V222" s="1"/>
      <c r="W222" s="1"/>
      <c r="X222" s="1"/>
      <c r="Y222" s="1"/>
      <c r="Z222" s="1"/>
    </row>
    <row r="223" spans="1:26" ht="15.75" hidden="1" customHeight="1">
      <c r="A223" s="1"/>
      <c r="B223" s="1"/>
      <c r="C223" s="297"/>
      <c r="D223" s="297"/>
      <c r="E223" s="297"/>
      <c r="F223" s="297"/>
      <c r="G223" s="297"/>
      <c r="H223" s="297">
        <v>167</v>
      </c>
      <c r="I223" s="297"/>
      <c r="J223" s="297"/>
      <c r="K223" s="297"/>
      <c r="L223" s="297"/>
      <c r="M223" s="297"/>
      <c r="N223" s="297"/>
      <c r="O223" s="297"/>
      <c r="P223" s="1"/>
      <c r="Q223" s="1"/>
      <c r="R223" s="1"/>
      <c r="S223" s="1"/>
      <c r="T223" s="1"/>
      <c r="U223" s="1"/>
      <c r="V223" s="1"/>
      <c r="W223" s="1"/>
      <c r="X223" s="1"/>
      <c r="Y223" s="1"/>
      <c r="Z223" s="1"/>
    </row>
    <row r="224" spans="1:26" ht="15.75" hidden="1" customHeight="1">
      <c r="A224" s="1"/>
      <c r="B224" s="1"/>
      <c r="C224" s="297"/>
      <c r="D224" s="297"/>
      <c r="E224" s="297"/>
      <c r="F224" s="297"/>
      <c r="G224" s="297"/>
      <c r="H224" s="297">
        <v>168</v>
      </c>
      <c r="I224" s="297"/>
      <c r="J224" s="297"/>
      <c r="K224" s="297"/>
      <c r="L224" s="297"/>
      <c r="M224" s="297"/>
      <c r="N224" s="297"/>
      <c r="O224" s="297"/>
      <c r="P224" s="1"/>
      <c r="Q224" s="1"/>
      <c r="R224" s="1"/>
      <c r="S224" s="1"/>
      <c r="T224" s="1"/>
      <c r="U224" s="1"/>
      <c r="V224" s="1"/>
      <c r="W224" s="1"/>
      <c r="X224" s="1"/>
      <c r="Y224" s="1"/>
      <c r="Z224" s="1"/>
    </row>
    <row r="225" spans="1:26" ht="15.75" hidden="1" customHeight="1">
      <c r="A225" s="1"/>
      <c r="B225" s="1"/>
      <c r="C225" s="297"/>
      <c r="D225" s="297"/>
      <c r="E225" s="297"/>
      <c r="F225" s="297"/>
      <c r="G225" s="297"/>
      <c r="H225" s="297">
        <v>169</v>
      </c>
      <c r="I225" s="297"/>
      <c r="J225" s="297"/>
      <c r="K225" s="297"/>
      <c r="L225" s="297"/>
      <c r="M225" s="297"/>
      <c r="N225" s="297"/>
      <c r="O225" s="297"/>
      <c r="P225" s="1"/>
      <c r="Q225" s="1"/>
      <c r="R225" s="1"/>
      <c r="S225" s="1"/>
      <c r="T225" s="1"/>
      <c r="U225" s="1"/>
      <c r="V225" s="1"/>
      <c r="W225" s="1"/>
      <c r="X225" s="1"/>
      <c r="Y225" s="1"/>
      <c r="Z225" s="1"/>
    </row>
    <row r="226" spans="1:26" ht="15.75" hidden="1" customHeight="1">
      <c r="A226" s="1"/>
      <c r="B226" s="1"/>
      <c r="C226" s="297"/>
      <c r="D226" s="297"/>
      <c r="E226" s="297"/>
      <c r="F226" s="297"/>
      <c r="G226" s="297"/>
      <c r="H226" s="297">
        <v>170</v>
      </c>
      <c r="I226" s="297"/>
      <c r="J226" s="297"/>
      <c r="K226" s="297"/>
      <c r="L226" s="297"/>
      <c r="M226" s="297"/>
      <c r="N226" s="297"/>
      <c r="O226" s="297"/>
      <c r="P226" s="1"/>
      <c r="Q226" s="1"/>
      <c r="R226" s="1"/>
      <c r="S226" s="1"/>
      <c r="T226" s="1"/>
      <c r="U226" s="1"/>
      <c r="V226" s="1"/>
      <c r="W226" s="1"/>
      <c r="X226" s="1"/>
      <c r="Y226" s="1"/>
      <c r="Z226" s="1"/>
    </row>
    <row r="227" spans="1:26" ht="15.75" hidden="1" customHeight="1">
      <c r="A227" s="1"/>
      <c r="B227" s="1"/>
      <c r="C227" s="297"/>
      <c r="D227" s="297"/>
      <c r="E227" s="297"/>
      <c r="F227" s="297"/>
      <c r="G227" s="297"/>
      <c r="H227" s="297">
        <v>171</v>
      </c>
      <c r="I227" s="297"/>
      <c r="J227" s="297"/>
      <c r="K227" s="297"/>
      <c r="L227" s="297"/>
      <c r="M227" s="297"/>
      <c r="N227" s="297"/>
      <c r="O227" s="297"/>
      <c r="P227" s="1"/>
      <c r="Q227" s="1"/>
      <c r="R227" s="1"/>
      <c r="S227" s="1"/>
      <c r="T227" s="1"/>
      <c r="U227" s="1"/>
      <c r="V227" s="1"/>
      <c r="W227" s="1"/>
      <c r="X227" s="1"/>
      <c r="Y227" s="1"/>
      <c r="Z227" s="1"/>
    </row>
    <row r="228" spans="1:26" ht="15.75" hidden="1" customHeight="1">
      <c r="A228" s="1"/>
      <c r="B228" s="1"/>
      <c r="C228" s="297"/>
      <c r="D228" s="297"/>
      <c r="E228" s="297"/>
      <c r="F228" s="297"/>
      <c r="G228" s="297"/>
      <c r="H228" s="297">
        <v>172</v>
      </c>
      <c r="I228" s="297"/>
      <c r="J228" s="297"/>
      <c r="K228" s="297"/>
      <c r="L228" s="297"/>
      <c r="M228" s="297"/>
      <c r="N228" s="297"/>
      <c r="O228" s="297"/>
      <c r="P228" s="1"/>
      <c r="Q228" s="1"/>
      <c r="R228" s="1"/>
      <c r="S228" s="1"/>
      <c r="T228" s="1"/>
      <c r="U228" s="1"/>
      <c r="V228" s="1"/>
      <c r="W228" s="1"/>
      <c r="X228" s="1"/>
      <c r="Y228" s="1"/>
      <c r="Z228" s="1"/>
    </row>
    <row r="229" spans="1:26" ht="15.75" hidden="1" customHeight="1">
      <c r="A229" s="1"/>
      <c r="B229" s="1"/>
      <c r="C229" s="297"/>
      <c r="D229" s="297"/>
      <c r="E229" s="297"/>
      <c r="F229" s="297"/>
      <c r="G229" s="297"/>
      <c r="H229" s="297">
        <v>173</v>
      </c>
      <c r="I229" s="297"/>
      <c r="J229" s="297"/>
      <c r="K229" s="297"/>
      <c r="L229" s="297"/>
      <c r="M229" s="297"/>
      <c r="N229" s="297"/>
      <c r="O229" s="297"/>
      <c r="P229" s="1"/>
      <c r="Q229" s="1"/>
      <c r="R229" s="1"/>
      <c r="S229" s="1"/>
      <c r="T229" s="1"/>
      <c r="U229" s="1"/>
      <c r="V229" s="1"/>
      <c r="W229" s="1"/>
      <c r="X229" s="1"/>
      <c r="Y229" s="1"/>
      <c r="Z229" s="1"/>
    </row>
    <row r="230" spans="1:26" ht="15.75" hidden="1" customHeight="1">
      <c r="A230" s="1"/>
      <c r="B230" s="1"/>
      <c r="C230" s="297"/>
      <c r="D230" s="297"/>
      <c r="E230" s="297"/>
      <c r="F230" s="297"/>
      <c r="G230" s="297"/>
      <c r="H230" s="297">
        <v>174</v>
      </c>
      <c r="I230" s="297"/>
      <c r="J230" s="297"/>
      <c r="K230" s="297"/>
      <c r="L230" s="297"/>
      <c r="M230" s="297"/>
      <c r="N230" s="297"/>
      <c r="O230" s="297"/>
      <c r="P230" s="1"/>
      <c r="Q230" s="1"/>
      <c r="R230" s="1"/>
      <c r="S230" s="1"/>
      <c r="T230" s="1"/>
      <c r="U230" s="1"/>
      <c r="V230" s="1"/>
      <c r="W230" s="1"/>
      <c r="X230" s="1"/>
      <c r="Y230" s="1"/>
      <c r="Z230" s="1"/>
    </row>
    <row r="231" spans="1:26" ht="15.75" hidden="1" customHeight="1">
      <c r="A231" s="1"/>
      <c r="B231" s="1"/>
      <c r="C231" s="297"/>
      <c r="D231" s="297"/>
      <c r="E231" s="297"/>
      <c r="F231" s="297"/>
      <c r="G231" s="297"/>
      <c r="H231" s="297">
        <v>175</v>
      </c>
      <c r="I231" s="297"/>
      <c r="J231" s="297"/>
      <c r="K231" s="297"/>
      <c r="L231" s="297"/>
      <c r="M231" s="297"/>
      <c r="N231" s="297"/>
      <c r="O231" s="297"/>
      <c r="P231" s="1"/>
      <c r="Q231" s="1"/>
      <c r="R231" s="1"/>
      <c r="S231" s="1"/>
      <c r="T231" s="1"/>
      <c r="U231" s="1"/>
      <c r="V231" s="1"/>
      <c r="W231" s="1"/>
      <c r="X231" s="1"/>
      <c r="Y231" s="1"/>
      <c r="Z231" s="1"/>
    </row>
    <row r="232" spans="1:26" ht="15.75" hidden="1" customHeight="1">
      <c r="A232" s="1"/>
      <c r="B232" s="1"/>
      <c r="C232" s="297"/>
      <c r="D232" s="297"/>
      <c r="E232" s="297"/>
      <c r="F232" s="297"/>
      <c r="G232" s="297"/>
      <c r="H232" s="297">
        <v>176</v>
      </c>
      <c r="I232" s="297"/>
      <c r="J232" s="297"/>
      <c r="K232" s="297"/>
      <c r="L232" s="297"/>
      <c r="M232" s="297"/>
      <c r="N232" s="297"/>
      <c r="O232" s="297"/>
      <c r="P232" s="1"/>
      <c r="Q232" s="1"/>
      <c r="R232" s="1"/>
      <c r="S232" s="1"/>
      <c r="T232" s="1"/>
      <c r="U232" s="1"/>
      <c r="V232" s="1"/>
      <c r="W232" s="1"/>
      <c r="X232" s="1"/>
      <c r="Y232" s="1"/>
      <c r="Z232" s="1"/>
    </row>
    <row r="233" spans="1:26" ht="15.75" hidden="1" customHeight="1">
      <c r="A233" s="1"/>
      <c r="B233" s="1"/>
      <c r="C233" s="297"/>
      <c r="D233" s="297"/>
      <c r="E233" s="297"/>
      <c r="F233" s="297"/>
      <c r="G233" s="297"/>
      <c r="H233" s="297">
        <v>177</v>
      </c>
      <c r="I233" s="297"/>
      <c r="J233" s="297"/>
      <c r="K233" s="297"/>
      <c r="L233" s="297"/>
      <c r="M233" s="297"/>
      <c r="N233" s="297"/>
      <c r="O233" s="297"/>
      <c r="P233" s="1"/>
      <c r="Q233" s="1"/>
      <c r="R233" s="1"/>
      <c r="S233" s="1"/>
      <c r="T233" s="1"/>
      <c r="U233" s="1"/>
      <c r="V233" s="1"/>
      <c r="W233" s="1"/>
      <c r="X233" s="1"/>
      <c r="Y233" s="1"/>
      <c r="Z233" s="1"/>
    </row>
    <row r="234" spans="1:26" ht="15.75" hidden="1" customHeight="1">
      <c r="A234" s="1"/>
      <c r="B234" s="1"/>
      <c r="C234" s="297"/>
      <c r="D234" s="297"/>
      <c r="E234" s="297"/>
      <c r="F234" s="297"/>
      <c r="G234" s="297"/>
      <c r="H234" s="297">
        <v>178</v>
      </c>
      <c r="I234" s="297"/>
      <c r="J234" s="297"/>
      <c r="K234" s="297"/>
      <c r="L234" s="297"/>
      <c r="M234" s="297"/>
      <c r="N234" s="297"/>
      <c r="O234" s="297"/>
      <c r="P234" s="1"/>
      <c r="Q234" s="1"/>
      <c r="R234" s="1"/>
      <c r="S234" s="1"/>
      <c r="T234" s="1"/>
      <c r="U234" s="1"/>
      <c r="V234" s="1"/>
      <c r="W234" s="1"/>
      <c r="X234" s="1"/>
      <c r="Y234" s="1"/>
      <c r="Z234" s="1"/>
    </row>
    <row r="235" spans="1:26" ht="15.75" hidden="1" customHeight="1">
      <c r="A235" s="1"/>
      <c r="B235" s="1"/>
      <c r="C235" s="297"/>
      <c r="D235" s="297"/>
      <c r="E235" s="297"/>
      <c r="F235" s="297"/>
      <c r="G235" s="297"/>
      <c r="H235" s="297">
        <v>179</v>
      </c>
      <c r="I235" s="297"/>
      <c r="J235" s="297"/>
      <c r="K235" s="297"/>
      <c r="L235" s="297"/>
      <c r="M235" s="297"/>
      <c r="N235" s="297"/>
      <c r="O235" s="297"/>
      <c r="P235" s="1"/>
      <c r="Q235" s="1"/>
      <c r="R235" s="1"/>
      <c r="S235" s="1"/>
      <c r="T235" s="1"/>
      <c r="U235" s="1"/>
      <c r="V235" s="1"/>
      <c r="W235" s="1"/>
      <c r="X235" s="1"/>
      <c r="Y235" s="1"/>
      <c r="Z235" s="1"/>
    </row>
    <row r="236" spans="1:26" ht="15.75" hidden="1" customHeight="1">
      <c r="A236" s="1"/>
      <c r="B236" s="1"/>
      <c r="C236" s="297"/>
      <c r="D236" s="297"/>
      <c r="E236" s="297"/>
      <c r="F236" s="297"/>
      <c r="G236" s="297"/>
      <c r="H236" s="297">
        <v>180</v>
      </c>
      <c r="I236" s="297"/>
      <c r="J236" s="297"/>
      <c r="K236" s="297"/>
      <c r="L236" s="297"/>
      <c r="M236" s="297"/>
      <c r="N236" s="297"/>
      <c r="O236" s="297"/>
      <c r="P236" s="1"/>
      <c r="Q236" s="1"/>
      <c r="R236" s="1"/>
      <c r="S236" s="1"/>
      <c r="T236" s="1"/>
      <c r="U236" s="1"/>
      <c r="V236" s="1"/>
      <c r="W236" s="1"/>
      <c r="X236" s="1"/>
      <c r="Y236" s="1"/>
      <c r="Z236" s="1"/>
    </row>
    <row r="237" spans="1:26" ht="15.75" hidden="1" customHeight="1">
      <c r="A237" s="1"/>
      <c r="B237" s="1"/>
      <c r="C237" s="297"/>
      <c r="D237" s="297"/>
      <c r="E237" s="297"/>
      <c r="F237" s="297"/>
      <c r="G237" s="297"/>
      <c r="H237" s="297">
        <v>181</v>
      </c>
      <c r="I237" s="297"/>
      <c r="J237" s="297"/>
      <c r="K237" s="297"/>
      <c r="L237" s="297"/>
      <c r="M237" s="297"/>
      <c r="N237" s="297"/>
      <c r="O237" s="297"/>
      <c r="P237" s="1"/>
      <c r="Q237" s="1"/>
      <c r="R237" s="1"/>
      <c r="S237" s="1"/>
      <c r="T237" s="1"/>
      <c r="U237" s="1"/>
      <c r="V237" s="1"/>
      <c r="W237" s="1"/>
      <c r="X237" s="1"/>
      <c r="Y237" s="1"/>
      <c r="Z237" s="1"/>
    </row>
    <row r="238" spans="1:26" ht="15.75" hidden="1" customHeight="1">
      <c r="A238" s="1"/>
      <c r="B238" s="1"/>
      <c r="C238" s="297"/>
      <c r="D238" s="297"/>
      <c r="E238" s="297"/>
      <c r="F238" s="297"/>
      <c r="G238" s="297"/>
      <c r="H238" s="297">
        <v>182</v>
      </c>
      <c r="I238" s="297"/>
      <c r="J238" s="297"/>
      <c r="K238" s="297"/>
      <c r="L238" s="297"/>
      <c r="M238" s="297"/>
      <c r="N238" s="297"/>
      <c r="O238" s="297"/>
      <c r="P238" s="1"/>
      <c r="Q238" s="1"/>
      <c r="R238" s="1"/>
      <c r="S238" s="1"/>
      <c r="T238" s="1"/>
      <c r="U238" s="1"/>
      <c r="V238" s="1"/>
      <c r="W238" s="1"/>
      <c r="X238" s="1"/>
      <c r="Y238" s="1"/>
      <c r="Z238" s="1"/>
    </row>
    <row r="239" spans="1:26" ht="15.75" hidden="1" customHeight="1">
      <c r="A239" s="1"/>
      <c r="B239" s="1"/>
      <c r="C239" s="297"/>
      <c r="D239" s="297"/>
      <c r="E239" s="297"/>
      <c r="F239" s="297"/>
      <c r="G239" s="297"/>
      <c r="H239" s="297">
        <v>183</v>
      </c>
      <c r="I239" s="297"/>
      <c r="J239" s="297"/>
      <c r="K239" s="297"/>
      <c r="L239" s="297"/>
      <c r="M239" s="297"/>
      <c r="N239" s="297"/>
      <c r="O239" s="297"/>
      <c r="P239" s="1"/>
      <c r="Q239" s="1"/>
      <c r="R239" s="1"/>
      <c r="S239" s="1"/>
      <c r="T239" s="1"/>
      <c r="U239" s="1"/>
      <c r="V239" s="1"/>
      <c r="W239" s="1"/>
      <c r="X239" s="1"/>
      <c r="Y239" s="1"/>
      <c r="Z239" s="1"/>
    </row>
    <row r="240" spans="1:26" ht="15.75" hidden="1" customHeight="1">
      <c r="A240" s="1"/>
      <c r="B240" s="1"/>
      <c r="C240" s="297"/>
      <c r="D240" s="297"/>
      <c r="E240" s="297"/>
      <c r="F240" s="297"/>
      <c r="G240" s="297"/>
      <c r="H240" s="297">
        <v>184</v>
      </c>
      <c r="I240" s="297"/>
      <c r="J240" s="297"/>
      <c r="K240" s="297"/>
      <c r="L240" s="297"/>
      <c r="M240" s="297"/>
      <c r="N240" s="297"/>
      <c r="O240" s="297"/>
      <c r="P240" s="1"/>
      <c r="Q240" s="1"/>
      <c r="R240" s="1"/>
      <c r="S240" s="1"/>
      <c r="T240" s="1"/>
      <c r="U240" s="1"/>
      <c r="V240" s="1"/>
      <c r="W240" s="1"/>
      <c r="X240" s="1"/>
      <c r="Y240" s="1"/>
      <c r="Z240" s="1"/>
    </row>
    <row r="241" spans="1:26" ht="15.75" hidden="1" customHeight="1">
      <c r="A241" s="1"/>
      <c r="B241" s="1"/>
      <c r="C241" s="297"/>
      <c r="D241" s="297"/>
      <c r="E241" s="297"/>
      <c r="F241" s="297"/>
      <c r="G241" s="297"/>
      <c r="H241" s="297">
        <v>185</v>
      </c>
      <c r="I241" s="297"/>
      <c r="J241" s="297"/>
      <c r="K241" s="297"/>
      <c r="L241" s="297"/>
      <c r="M241" s="297"/>
      <c r="N241" s="297"/>
      <c r="O241" s="297"/>
      <c r="P241" s="1"/>
      <c r="Q241" s="1"/>
      <c r="R241" s="1"/>
      <c r="S241" s="1"/>
      <c r="T241" s="1"/>
      <c r="U241" s="1"/>
      <c r="V241" s="1"/>
      <c r="W241" s="1"/>
      <c r="X241" s="1"/>
      <c r="Y241" s="1"/>
      <c r="Z241" s="1"/>
    </row>
    <row r="242" spans="1:26" ht="15.75" hidden="1" customHeight="1">
      <c r="A242" s="1"/>
      <c r="B242" s="1"/>
      <c r="C242" s="297"/>
      <c r="D242" s="297"/>
      <c r="E242" s="297"/>
      <c r="F242" s="297"/>
      <c r="G242" s="297"/>
      <c r="H242" s="297">
        <v>186</v>
      </c>
      <c r="I242" s="297"/>
      <c r="J242" s="297"/>
      <c r="K242" s="297"/>
      <c r="L242" s="297"/>
      <c r="M242" s="297"/>
      <c r="N242" s="297"/>
      <c r="O242" s="297"/>
      <c r="P242" s="1"/>
      <c r="Q242" s="1"/>
      <c r="R242" s="1"/>
      <c r="S242" s="1"/>
      <c r="T242" s="1"/>
      <c r="U242" s="1"/>
      <c r="V242" s="1"/>
      <c r="W242" s="1"/>
      <c r="X242" s="1"/>
      <c r="Y242" s="1"/>
      <c r="Z242" s="1"/>
    </row>
    <row r="243" spans="1:26" ht="15.75" hidden="1" customHeight="1">
      <c r="A243" s="1"/>
      <c r="B243" s="1"/>
      <c r="C243" s="297"/>
      <c r="D243" s="297"/>
      <c r="E243" s="297"/>
      <c r="F243" s="297"/>
      <c r="G243" s="297"/>
      <c r="H243" s="297">
        <v>187</v>
      </c>
      <c r="I243" s="297"/>
      <c r="J243" s="297"/>
      <c r="K243" s="297"/>
      <c r="L243" s="297"/>
      <c r="M243" s="297"/>
      <c r="N243" s="297"/>
      <c r="O243" s="297"/>
      <c r="P243" s="1"/>
      <c r="Q243" s="1"/>
      <c r="R243" s="1"/>
      <c r="S243" s="1"/>
      <c r="T243" s="1"/>
      <c r="U243" s="1"/>
      <c r="V243" s="1"/>
      <c r="W243" s="1"/>
      <c r="X243" s="1"/>
      <c r="Y243" s="1"/>
      <c r="Z243" s="1"/>
    </row>
    <row r="244" spans="1:26" ht="15.75" hidden="1" customHeight="1">
      <c r="A244" s="1"/>
      <c r="B244" s="1"/>
      <c r="C244" s="297"/>
      <c r="D244" s="297"/>
      <c r="E244" s="297"/>
      <c r="F244" s="297"/>
      <c r="G244" s="297"/>
      <c r="H244" s="297">
        <v>188</v>
      </c>
      <c r="I244" s="297"/>
      <c r="J244" s="297"/>
      <c r="K244" s="297"/>
      <c r="L244" s="297"/>
      <c r="M244" s="297"/>
      <c r="N244" s="297"/>
      <c r="O244" s="297"/>
      <c r="P244" s="1"/>
      <c r="Q244" s="1"/>
      <c r="R244" s="1"/>
      <c r="S244" s="1"/>
      <c r="T244" s="1"/>
      <c r="U244" s="1"/>
      <c r="V244" s="1"/>
      <c r="W244" s="1"/>
      <c r="X244" s="1"/>
      <c r="Y244" s="1"/>
      <c r="Z244" s="1"/>
    </row>
    <row r="245" spans="1:26" ht="15.75" hidden="1" customHeight="1">
      <c r="A245" s="1"/>
      <c r="B245" s="1"/>
      <c r="C245" s="297"/>
      <c r="D245" s="297"/>
      <c r="E245" s="297"/>
      <c r="F245" s="297"/>
      <c r="G245" s="297"/>
      <c r="H245" s="297">
        <v>189</v>
      </c>
      <c r="I245" s="297"/>
      <c r="J245" s="297"/>
      <c r="K245" s="297"/>
      <c r="L245" s="297"/>
      <c r="M245" s="297"/>
      <c r="N245" s="297"/>
      <c r="O245" s="297"/>
      <c r="P245" s="1"/>
      <c r="Q245" s="1"/>
      <c r="R245" s="1"/>
      <c r="S245" s="1"/>
      <c r="T245" s="1"/>
      <c r="U245" s="1"/>
      <c r="V245" s="1"/>
      <c r="W245" s="1"/>
      <c r="X245" s="1"/>
      <c r="Y245" s="1"/>
      <c r="Z245" s="1"/>
    </row>
    <row r="246" spans="1:26" ht="15.75" hidden="1" customHeight="1">
      <c r="A246" s="1"/>
      <c r="B246" s="1"/>
      <c r="C246" s="297"/>
      <c r="D246" s="297"/>
      <c r="E246" s="297"/>
      <c r="F246" s="297"/>
      <c r="G246" s="297"/>
      <c r="H246" s="297">
        <v>190</v>
      </c>
      <c r="I246" s="297"/>
      <c r="J246" s="297"/>
      <c r="K246" s="297"/>
      <c r="L246" s="297"/>
      <c r="M246" s="297"/>
      <c r="N246" s="297"/>
      <c r="O246" s="297"/>
      <c r="P246" s="1"/>
      <c r="Q246" s="1"/>
      <c r="R246" s="1"/>
      <c r="S246" s="1"/>
      <c r="T246" s="1"/>
      <c r="U246" s="1"/>
      <c r="V246" s="1"/>
      <c r="W246" s="1"/>
      <c r="X246" s="1"/>
      <c r="Y246" s="1"/>
      <c r="Z246" s="1"/>
    </row>
    <row r="247" spans="1:26" ht="15.75" hidden="1" customHeight="1">
      <c r="A247" s="1"/>
      <c r="B247" s="1"/>
      <c r="C247" s="297"/>
      <c r="D247" s="297"/>
      <c r="E247" s="297"/>
      <c r="F247" s="297"/>
      <c r="G247" s="297"/>
      <c r="H247" s="297">
        <v>191</v>
      </c>
      <c r="I247" s="297"/>
      <c r="J247" s="297"/>
      <c r="K247" s="297"/>
      <c r="L247" s="297"/>
      <c r="M247" s="297"/>
      <c r="N247" s="297"/>
      <c r="O247" s="297"/>
      <c r="P247" s="1"/>
      <c r="Q247" s="1"/>
      <c r="R247" s="1"/>
      <c r="S247" s="1"/>
      <c r="T247" s="1"/>
      <c r="U247" s="1"/>
      <c r="V247" s="1"/>
      <c r="W247" s="1"/>
      <c r="X247" s="1"/>
      <c r="Y247" s="1"/>
      <c r="Z247" s="1"/>
    </row>
    <row r="248" spans="1:26" ht="15.75" hidden="1" customHeight="1">
      <c r="A248" s="1"/>
      <c r="B248" s="1"/>
      <c r="C248" s="297"/>
      <c r="D248" s="297"/>
      <c r="E248" s="297"/>
      <c r="F248" s="297"/>
      <c r="G248" s="297"/>
      <c r="H248" s="297">
        <v>192</v>
      </c>
      <c r="I248" s="297"/>
      <c r="J248" s="297"/>
      <c r="K248" s="297"/>
      <c r="L248" s="297"/>
      <c r="M248" s="297"/>
      <c r="N248" s="297"/>
      <c r="O248" s="297"/>
      <c r="P248" s="1"/>
      <c r="Q248" s="1"/>
      <c r="R248" s="1"/>
      <c r="S248" s="1"/>
      <c r="T248" s="1"/>
      <c r="U248" s="1"/>
      <c r="V248" s="1"/>
      <c r="W248" s="1"/>
      <c r="X248" s="1"/>
      <c r="Y248" s="1"/>
      <c r="Z248" s="1"/>
    </row>
    <row r="249" spans="1:26" ht="15.75" hidden="1" customHeight="1">
      <c r="A249" s="1"/>
      <c r="B249" s="1"/>
      <c r="C249" s="297"/>
      <c r="D249" s="297"/>
      <c r="E249" s="297"/>
      <c r="F249" s="297"/>
      <c r="G249" s="297"/>
      <c r="H249" s="297">
        <v>193</v>
      </c>
      <c r="I249" s="297"/>
      <c r="J249" s="297"/>
      <c r="K249" s="297"/>
      <c r="L249" s="297"/>
      <c r="M249" s="297"/>
      <c r="N249" s="297"/>
      <c r="O249" s="297"/>
      <c r="P249" s="1"/>
      <c r="Q249" s="1"/>
      <c r="R249" s="1"/>
      <c r="S249" s="1"/>
      <c r="T249" s="1"/>
      <c r="U249" s="1"/>
      <c r="V249" s="1"/>
      <c r="W249" s="1"/>
      <c r="X249" s="1"/>
      <c r="Y249" s="1"/>
      <c r="Z249" s="1"/>
    </row>
    <row r="250" spans="1:26" ht="15.75" hidden="1" customHeight="1">
      <c r="A250" s="1"/>
      <c r="B250" s="1"/>
      <c r="C250" s="297"/>
      <c r="D250" s="297"/>
      <c r="E250" s="297"/>
      <c r="F250" s="297"/>
      <c r="G250" s="297"/>
      <c r="H250" s="297">
        <v>194</v>
      </c>
      <c r="I250" s="297"/>
      <c r="J250" s="297"/>
      <c r="K250" s="297"/>
      <c r="L250" s="297"/>
      <c r="M250" s="297"/>
      <c r="N250" s="297"/>
      <c r="O250" s="297"/>
      <c r="P250" s="1"/>
      <c r="Q250" s="1"/>
      <c r="R250" s="1"/>
      <c r="S250" s="1"/>
      <c r="T250" s="1"/>
      <c r="U250" s="1"/>
      <c r="V250" s="1"/>
      <c r="W250" s="1"/>
      <c r="X250" s="1"/>
      <c r="Y250" s="1"/>
      <c r="Z250" s="1"/>
    </row>
    <row r="251" spans="1:26" ht="15.75" hidden="1" customHeight="1">
      <c r="A251" s="1"/>
      <c r="B251" s="1"/>
      <c r="C251" s="297"/>
      <c r="D251" s="297"/>
      <c r="E251" s="297"/>
      <c r="F251" s="297"/>
      <c r="G251" s="297"/>
      <c r="H251" s="297">
        <v>195</v>
      </c>
      <c r="I251" s="297"/>
      <c r="J251" s="297"/>
      <c r="K251" s="297"/>
      <c r="L251" s="297"/>
      <c r="M251" s="297"/>
      <c r="N251" s="297"/>
      <c r="O251" s="297"/>
      <c r="P251" s="1"/>
      <c r="Q251" s="1"/>
      <c r="R251" s="1"/>
      <c r="S251" s="1"/>
      <c r="T251" s="1"/>
      <c r="U251" s="1"/>
      <c r="V251" s="1"/>
      <c r="W251" s="1"/>
      <c r="X251" s="1"/>
      <c r="Y251" s="1"/>
      <c r="Z251" s="1"/>
    </row>
    <row r="252" spans="1:26" ht="15.75" hidden="1" customHeight="1">
      <c r="A252" s="1"/>
      <c r="B252" s="1"/>
      <c r="C252" s="297"/>
      <c r="D252" s="297"/>
      <c r="E252" s="297"/>
      <c r="F252" s="297"/>
      <c r="G252" s="297"/>
      <c r="H252" s="297">
        <v>196</v>
      </c>
      <c r="I252" s="297"/>
      <c r="J252" s="297"/>
      <c r="K252" s="297"/>
      <c r="L252" s="297"/>
      <c r="M252" s="297"/>
      <c r="N252" s="297"/>
      <c r="O252" s="297"/>
      <c r="P252" s="1"/>
      <c r="Q252" s="1"/>
      <c r="R252" s="1"/>
      <c r="S252" s="1"/>
      <c r="T252" s="1"/>
      <c r="U252" s="1"/>
      <c r="V252" s="1"/>
      <c r="W252" s="1"/>
      <c r="X252" s="1"/>
      <c r="Y252" s="1"/>
      <c r="Z252" s="1"/>
    </row>
    <row r="253" spans="1:26" ht="15.75" hidden="1" customHeight="1">
      <c r="A253" s="1"/>
      <c r="B253" s="1"/>
      <c r="C253" s="297"/>
      <c r="D253" s="297"/>
      <c r="E253" s="297"/>
      <c r="F253" s="297"/>
      <c r="G253" s="297"/>
      <c r="H253" s="297">
        <v>197</v>
      </c>
      <c r="I253" s="297"/>
      <c r="J253" s="297"/>
      <c r="K253" s="297"/>
      <c r="L253" s="297"/>
      <c r="M253" s="297"/>
      <c r="N253" s="297"/>
      <c r="O253" s="297"/>
      <c r="P253" s="1"/>
      <c r="Q253" s="1"/>
      <c r="R253" s="1"/>
      <c r="S253" s="1"/>
      <c r="T253" s="1"/>
      <c r="U253" s="1"/>
      <c r="V253" s="1"/>
      <c r="W253" s="1"/>
      <c r="X253" s="1"/>
      <c r="Y253" s="1"/>
      <c r="Z253" s="1"/>
    </row>
    <row r="254" spans="1:26" ht="15.75" hidden="1" customHeight="1">
      <c r="A254" s="1"/>
      <c r="B254" s="1"/>
      <c r="C254" s="297"/>
      <c r="D254" s="297"/>
      <c r="E254" s="297"/>
      <c r="F254" s="297"/>
      <c r="G254" s="297"/>
      <c r="H254" s="297">
        <v>198</v>
      </c>
      <c r="I254" s="297"/>
      <c r="J254" s="297"/>
      <c r="K254" s="297"/>
      <c r="L254" s="297"/>
      <c r="M254" s="297"/>
      <c r="N254" s="297"/>
      <c r="O254" s="297"/>
      <c r="P254" s="1"/>
      <c r="Q254" s="1"/>
      <c r="R254" s="1"/>
      <c r="S254" s="1"/>
      <c r="T254" s="1"/>
      <c r="U254" s="1"/>
      <c r="V254" s="1"/>
      <c r="W254" s="1"/>
      <c r="X254" s="1"/>
      <c r="Y254" s="1"/>
      <c r="Z254" s="1"/>
    </row>
    <row r="255" spans="1:26" ht="15.75" hidden="1" customHeight="1">
      <c r="A255" s="1"/>
      <c r="B255" s="1"/>
      <c r="C255" s="297"/>
      <c r="D255" s="297"/>
      <c r="E255" s="297"/>
      <c r="F255" s="297"/>
      <c r="G255" s="297"/>
      <c r="H255" s="297">
        <v>199</v>
      </c>
      <c r="I255" s="297"/>
      <c r="J255" s="297"/>
      <c r="K255" s="297"/>
      <c r="L255" s="297"/>
      <c r="M255" s="297"/>
      <c r="N255" s="297"/>
      <c r="O255" s="297"/>
      <c r="P255" s="1"/>
      <c r="Q255" s="1"/>
      <c r="R255" s="1"/>
      <c r="S255" s="1"/>
      <c r="T255" s="1"/>
      <c r="U255" s="1"/>
      <c r="V255" s="1"/>
      <c r="W255" s="1"/>
      <c r="X255" s="1"/>
      <c r="Y255" s="1"/>
      <c r="Z255" s="1"/>
    </row>
    <row r="256" spans="1:26" ht="15.75" hidden="1" customHeight="1">
      <c r="A256" s="1"/>
      <c r="B256" s="1"/>
      <c r="C256" s="297"/>
      <c r="D256" s="297"/>
      <c r="E256" s="297"/>
      <c r="F256" s="297"/>
      <c r="G256" s="297"/>
      <c r="H256" s="297">
        <v>200</v>
      </c>
      <c r="I256" s="297"/>
      <c r="J256" s="297"/>
      <c r="K256" s="297"/>
      <c r="L256" s="297"/>
      <c r="M256" s="297"/>
      <c r="N256" s="297"/>
      <c r="O256" s="297"/>
      <c r="P256" s="1"/>
      <c r="Q256" s="1"/>
      <c r="R256" s="1"/>
      <c r="S256" s="1"/>
      <c r="T256" s="1"/>
      <c r="U256" s="1"/>
      <c r="V256" s="1"/>
      <c r="W256" s="1"/>
      <c r="X256" s="1"/>
      <c r="Y256" s="1"/>
      <c r="Z256" s="1"/>
    </row>
    <row r="257" spans="1:26" ht="15.75" customHeight="1">
      <c r="A257" s="1"/>
      <c r="B257" s="1"/>
      <c r="C257" s="297"/>
      <c r="D257" s="297"/>
      <c r="E257" s="297"/>
      <c r="F257" s="297"/>
      <c r="G257" s="297"/>
      <c r="H257" s="297"/>
      <c r="I257" s="297"/>
      <c r="J257" s="297"/>
      <c r="K257" s="297"/>
      <c r="L257" s="297"/>
      <c r="M257" s="297"/>
      <c r="N257" s="297"/>
      <c r="O257" s="297"/>
      <c r="P257" s="1"/>
      <c r="Q257" s="1"/>
      <c r="R257" s="1"/>
      <c r="S257" s="1"/>
      <c r="T257" s="1"/>
      <c r="U257" s="1"/>
      <c r="V257" s="1"/>
      <c r="W257" s="1"/>
      <c r="X257" s="1"/>
      <c r="Y257" s="1"/>
      <c r="Z257" s="1"/>
    </row>
    <row r="258" spans="1:26" ht="15.75" customHeight="1">
      <c r="A258" s="1"/>
      <c r="B258" s="1"/>
      <c r="C258" s="297"/>
      <c r="D258" s="297"/>
      <c r="E258" s="297"/>
      <c r="F258" s="297"/>
      <c r="G258" s="297"/>
      <c r="H258" s="297"/>
      <c r="I258" s="297"/>
      <c r="J258" s="297"/>
      <c r="K258" s="297"/>
      <c r="L258" s="297"/>
      <c r="M258" s="297"/>
      <c r="N258" s="297"/>
      <c r="O258" s="297"/>
      <c r="P258" s="1"/>
      <c r="Q258" s="1"/>
      <c r="R258" s="1"/>
      <c r="S258" s="1"/>
      <c r="T258" s="1"/>
      <c r="U258" s="1"/>
      <c r="V258" s="1"/>
      <c r="W258" s="1"/>
      <c r="X258" s="1"/>
      <c r="Y258" s="1"/>
      <c r="Z258" s="1"/>
    </row>
    <row r="259" spans="1:26" ht="15.75" customHeight="1">
      <c r="A259" s="1"/>
      <c r="B259" s="1"/>
      <c r="C259" s="297"/>
      <c r="D259" s="297"/>
      <c r="E259" s="297"/>
      <c r="F259" s="297"/>
      <c r="G259" s="297"/>
      <c r="H259" s="297"/>
      <c r="I259" s="297"/>
      <c r="J259" s="297"/>
      <c r="K259" s="297"/>
      <c r="L259" s="297"/>
      <c r="M259" s="297"/>
      <c r="N259" s="297"/>
      <c r="O259" s="297"/>
      <c r="P259" s="1"/>
      <c r="Q259" s="1"/>
      <c r="R259" s="1"/>
      <c r="S259" s="1"/>
      <c r="T259" s="1"/>
      <c r="U259" s="1"/>
      <c r="V259" s="1"/>
      <c r="W259" s="1"/>
      <c r="X259" s="1"/>
      <c r="Y259" s="1"/>
      <c r="Z259" s="1"/>
    </row>
    <row r="260" spans="1:26" ht="15.75" customHeight="1">
      <c r="A260" s="1"/>
      <c r="B260" s="1"/>
      <c r="C260" s="297"/>
      <c r="D260" s="297"/>
      <c r="E260" s="297"/>
      <c r="F260" s="297"/>
      <c r="G260" s="297"/>
      <c r="H260" s="297"/>
      <c r="I260" s="297"/>
      <c r="J260" s="297"/>
      <c r="K260" s="297"/>
      <c r="L260" s="297"/>
      <c r="M260" s="297"/>
      <c r="N260" s="297"/>
      <c r="O260" s="297"/>
      <c r="P260" s="1"/>
      <c r="Q260" s="1"/>
      <c r="R260" s="1"/>
      <c r="S260" s="1"/>
      <c r="T260" s="1"/>
      <c r="U260" s="1"/>
      <c r="V260" s="1"/>
      <c r="W260" s="1"/>
      <c r="X260" s="1"/>
      <c r="Y260" s="1"/>
      <c r="Z260" s="1"/>
    </row>
    <row r="261" spans="1:26" ht="15.75" customHeight="1">
      <c r="A261" s="1"/>
      <c r="B261" s="1"/>
      <c r="C261" s="297"/>
      <c r="D261" s="297"/>
      <c r="E261" s="297"/>
      <c r="F261" s="297"/>
      <c r="G261" s="297"/>
      <c r="H261" s="297"/>
      <c r="I261" s="297"/>
      <c r="J261" s="297"/>
      <c r="K261" s="297"/>
      <c r="L261" s="297"/>
      <c r="M261" s="297"/>
      <c r="N261" s="297"/>
      <c r="O261" s="297"/>
      <c r="P261" s="1"/>
      <c r="Q261" s="1"/>
      <c r="R261" s="1"/>
      <c r="S261" s="1"/>
      <c r="T261" s="1"/>
      <c r="U261" s="1"/>
      <c r="V261" s="1"/>
      <c r="W261" s="1"/>
      <c r="X261" s="1"/>
      <c r="Y261" s="1"/>
      <c r="Z261" s="1"/>
    </row>
    <row r="262" spans="1:26" ht="15.75" customHeight="1">
      <c r="A262" s="1"/>
      <c r="B262" s="1"/>
      <c r="C262" s="297"/>
      <c r="D262" s="297"/>
      <c r="E262" s="297"/>
      <c r="F262" s="297"/>
      <c r="G262" s="297"/>
      <c r="H262" s="297"/>
      <c r="I262" s="297"/>
      <c r="J262" s="297"/>
      <c r="K262" s="297"/>
      <c r="L262" s="297"/>
      <c r="M262" s="297"/>
      <c r="N262" s="297"/>
      <c r="O262" s="297"/>
      <c r="P262" s="1"/>
      <c r="Q262" s="1"/>
      <c r="R262" s="1"/>
      <c r="S262" s="1"/>
      <c r="T262" s="1"/>
      <c r="U262" s="1"/>
      <c r="V262" s="1"/>
      <c r="W262" s="1"/>
      <c r="X262" s="1"/>
      <c r="Y262" s="1"/>
      <c r="Z262" s="1"/>
    </row>
    <row r="263" spans="1:26" ht="15.75" customHeight="1">
      <c r="A263" s="1"/>
      <c r="B263" s="1"/>
      <c r="C263" s="297"/>
      <c r="D263" s="297"/>
      <c r="E263" s="297"/>
      <c r="F263" s="297"/>
      <c r="G263" s="297"/>
      <c r="H263" s="297"/>
      <c r="I263" s="297"/>
      <c r="J263" s="297"/>
      <c r="K263" s="297"/>
      <c r="L263" s="297"/>
      <c r="M263" s="297"/>
      <c r="N263" s="297"/>
      <c r="O263" s="297"/>
      <c r="P263" s="1"/>
      <c r="Q263" s="1"/>
      <c r="R263" s="1"/>
      <c r="S263" s="1"/>
      <c r="T263" s="1"/>
      <c r="U263" s="1"/>
      <c r="V263" s="1"/>
      <c r="W263" s="1"/>
      <c r="X263" s="1"/>
      <c r="Y263" s="1"/>
      <c r="Z263" s="1"/>
    </row>
    <row r="264" spans="1:26" ht="15.75" customHeight="1">
      <c r="A264" s="1"/>
      <c r="B264" s="1"/>
      <c r="C264" s="297"/>
      <c r="D264" s="297"/>
      <c r="E264" s="297"/>
      <c r="F264" s="297"/>
      <c r="G264" s="297"/>
      <c r="H264" s="297"/>
      <c r="I264" s="297"/>
      <c r="J264" s="297"/>
      <c r="K264" s="297"/>
      <c r="L264" s="297"/>
      <c r="M264" s="297"/>
      <c r="N264" s="297"/>
      <c r="O264" s="297"/>
      <c r="P264" s="1"/>
      <c r="Q264" s="1"/>
      <c r="R264" s="1"/>
      <c r="S264" s="1"/>
      <c r="T264" s="1"/>
      <c r="U264" s="1"/>
      <c r="V264" s="1"/>
      <c r="W264" s="1"/>
      <c r="X264" s="1"/>
      <c r="Y264" s="1"/>
      <c r="Z264" s="1"/>
    </row>
    <row r="265" spans="1:26" ht="15.75" customHeight="1">
      <c r="A265" s="1"/>
      <c r="B265" s="1"/>
      <c r="C265" s="297"/>
      <c r="D265" s="297"/>
      <c r="E265" s="297"/>
      <c r="F265" s="297"/>
      <c r="G265" s="297"/>
      <c r="H265" s="297"/>
      <c r="I265" s="297"/>
      <c r="J265" s="297"/>
      <c r="K265" s="297"/>
      <c r="L265" s="297"/>
      <c r="M265" s="297"/>
      <c r="N265" s="297"/>
      <c r="O265" s="297"/>
      <c r="P265" s="1"/>
      <c r="Q265" s="1"/>
      <c r="R265" s="1"/>
      <c r="S265" s="1"/>
      <c r="T265" s="1"/>
      <c r="U265" s="1"/>
      <c r="V265" s="1"/>
      <c r="W265" s="1"/>
      <c r="X265" s="1"/>
      <c r="Y265" s="1"/>
      <c r="Z265" s="1"/>
    </row>
    <row r="266" spans="1:26" ht="15.75" customHeight="1">
      <c r="A266" s="1"/>
      <c r="B266" s="1"/>
      <c r="C266" s="297"/>
      <c r="D266" s="297"/>
      <c r="E266" s="297"/>
      <c r="F266" s="297"/>
      <c r="G266" s="297"/>
      <c r="H266" s="297"/>
      <c r="I266" s="297"/>
      <c r="J266" s="297"/>
      <c r="K266" s="297"/>
      <c r="L266" s="297"/>
      <c r="M266" s="297"/>
      <c r="N266" s="297"/>
      <c r="O266" s="297"/>
      <c r="P266" s="1"/>
      <c r="Q266" s="1"/>
      <c r="R266" s="1"/>
      <c r="S266" s="1"/>
      <c r="T266" s="1"/>
      <c r="U266" s="1"/>
      <c r="V266" s="1"/>
      <c r="W266" s="1"/>
      <c r="X266" s="1"/>
      <c r="Y266" s="1"/>
      <c r="Z266" s="1"/>
    </row>
    <row r="267" spans="1:26" ht="15.75" customHeight="1">
      <c r="A267" s="1"/>
      <c r="B267" s="1"/>
      <c r="C267" s="297"/>
      <c r="D267" s="297"/>
      <c r="E267" s="297"/>
      <c r="F267" s="297"/>
      <c r="G267" s="297"/>
      <c r="H267" s="297"/>
      <c r="I267" s="297"/>
      <c r="J267" s="297"/>
      <c r="K267" s="297"/>
      <c r="L267" s="297"/>
      <c r="M267" s="297"/>
      <c r="N267" s="297"/>
      <c r="O267" s="297"/>
      <c r="P267" s="1"/>
      <c r="Q267" s="1"/>
      <c r="R267" s="1"/>
      <c r="S267" s="1"/>
      <c r="T267" s="1"/>
      <c r="U267" s="1"/>
      <c r="V267" s="1"/>
      <c r="W267" s="1"/>
      <c r="X267" s="1"/>
      <c r="Y267" s="1"/>
      <c r="Z267" s="1"/>
    </row>
    <row r="268" spans="1:26" ht="15.75" customHeight="1">
      <c r="A268" s="1"/>
      <c r="B268" s="1"/>
      <c r="C268" s="297"/>
      <c r="D268" s="297"/>
      <c r="E268" s="297"/>
      <c r="F268" s="297"/>
      <c r="G268" s="297"/>
      <c r="H268" s="297"/>
      <c r="I268" s="297"/>
      <c r="J268" s="297"/>
      <c r="K268" s="297"/>
      <c r="L268" s="297"/>
      <c r="M268" s="297"/>
      <c r="N268" s="297"/>
      <c r="O268" s="297"/>
      <c r="P268" s="1"/>
      <c r="Q268" s="1"/>
      <c r="R268" s="1"/>
      <c r="S268" s="1"/>
      <c r="T268" s="1"/>
      <c r="U268" s="1"/>
      <c r="V268" s="1"/>
      <c r="W268" s="1"/>
      <c r="X268" s="1"/>
      <c r="Y268" s="1"/>
      <c r="Z268" s="1"/>
    </row>
    <row r="269" spans="1:26" ht="15.75" customHeight="1">
      <c r="A269" s="1"/>
      <c r="B269" s="1"/>
      <c r="C269" s="297"/>
      <c r="D269" s="297"/>
      <c r="E269" s="297"/>
      <c r="F269" s="297"/>
      <c r="G269" s="297"/>
      <c r="H269" s="297"/>
      <c r="I269" s="297"/>
      <c r="J269" s="297"/>
      <c r="K269" s="297"/>
      <c r="L269" s="297"/>
      <c r="M269" s="297"/>
      <c r="N269" s="297"/>
      <c r="O269" s="297"/>
      <c r="P269" s="1"/>
      <c r="Q269" s="1"/>
      <c r="R269" s="1"/>
      <c r="S269" s="1"/>
      <c r="T269" s="1"/>
      <c r="U269" s="1"/>
      <c r="V269" s="1"/>
      <c r="W269" s="1"/>
      <c r="X269" s="1"/>
      <c r="Y269" s="1"/>
      <c r="Z269" s="1"/>
    </row>
    <row r="270" spans="1:26" ht="15.75" customHeight="1">
      <c r="A270" s="1"/>
      <c r="B270" s="1"/>
      <c r="C270" s="297"/>
      <c r="D270" s="297"/>
      <c r="E270" s="297"/>
      <c r="F270" s="297"/>
      <c r="G270" s="297"/>
      <c r="H270" s="297"/>
      <c r="I270" s="297"/>
      <c r="J270" s="297"/>
      <c r="K270" s="297"/>
      <c r="L270" s="297"/>
      <c r="M270" s="297"/>
      <c r="N270" s="297"/>
      <c r="O270" s="297"/>
      <c r="P270" s="1"/>
      <c r="Q270" s="1"/>
      <c r="R270" s="1"/>
      <c r="S270" s="1"/>
      <c r="T270" s="1"/>
      <c r="U270" s="1"/>
      <c r="V270" s="1"/>
      <c r="W270" s="1"/>
      <c r="X270" s="1"/>
      <c r="Y270" s="1"/>
      <c r="Z270" s="1"/>
    </row>
    <row r="271" spans="1:26" ht="15.75" customHeight="1">
      <c r="A271" s="1"/>
      <c r="B271" s="1"/>
      <c r="C271" s="297"/>
      <c r="D271" s="297"/>
      <c r="E271" s="297"/>
      <c r="F271" s="297"/>
      <c r="G271" s="297"/>
      <c r="H271" s="297"/>
      <c r="I271" s="297"/>
      <c r="J271" s="297"/>
      <c r="K271" s="297"/>
      <c r="L271" s="297"/>
      <c r="M271" s="297"/>
      <c r="N271" s="297"/>
      <c r="O271" s="297"/>
      <c r="P271" s="1"/>
      <c r="Q271" s="1"/>
      <c r="R271" s="1"/>
      <c r="S271" s="1"/>
      <c r="T271" s="1"/>
      <c r="U271" s="1"/>
      <c r="V271" s="1"/>
      <c r="W271" s="1"/>
      <c r="X271" s="1"/>
      <c r="Y271" s="1"/>
      <c r="Z271" s="1"/>
    </row>
    <row r="272" spans="1:26" ht="15.75" customHeight="1">
      <c r="A272" s="1"/>
      <c r="B272" s="1"/>
      <c r="C272" s="297"/>
      <c r="D272" s="297"/>
      <c r="E272" s="297"/>
      <c r="F272" s="297"/>
      <c r="G272" s="297"/>
      <c r="H272" s="297"/>
      <c r="I272" s="297"/>
      <c r="J272" s="297"/>
      <c r="K272" s="297"/>
      <c r="L272" s="297"/>
      <c r="M272" s="297"/>
      <c r="N272" s="297"/>
      <c r="O272" s="297"/>
      <c r="P272" s="1"/>
      <c r="Q272" s="1"/>
      <c r="R272" s="1"/>
      <c r="S272" s="1"/>
      <c r="T272" s="1"/>
      <c r="U272" s="1"/>
      <c r="V272" s="1"/>
      <c r="W272" s="1"/>
      <c r="X272" s="1"/>
      <c r="Y272" s="1"/>
      <c r="Z272" s="1"/>
    </row>
    <row r="273" spans="1:26" ht="15.75" customHeight="1">
      <c r="A273" s="1"/>
      <c r="B273" s="1"/>
      <c r="C273" s="297"/>
      <c r="D273" s="297"/>
      <c r="E273" s="297"/>
      <c r="F273" s="297"/>
      <c r="G273" s="297"/>
      <c r="H273" s="297"/>
      <c r="I273" s="297"/>
      <c r="J273" s="297"/>
      <c r="K273" s="297"/>
      <c r="L273" s="297"/>
      <c r="M273" s="297"/>
      <c r="N273" s="297"/>
      <c r="O273" s="297"/>
      <c r="P273" s="1"/>
      <c r="Q273" s="1"/>
      <c r="R273" s="1"/>
      <c r="S273" s="1"/>
      <c r="T273" s="1"/>
      <c r="U273" s="1"/>
      <c r="V273" s="1"/>
      <c r="W273" s="1"/>
      <c r="X273" s="1"/>
      <c r="Y273" s="1"/>
      <c r="Z273" s="1"/>
    </row>
    <row r="274" spans="1:26" ht="15.75" customHeight="1">
      <c r="A274" s="1"/>
      <c r="B274" s="1"/>
      <c r="C274" s="297"/>
      <c r="D274" s="297"/>
      <c r="E274" s="297"/>
      <c r="F274" s="297"/>
      <c r="G274" s="297"/>
      <c r="H274" s="297"/>
      <c r="I274" s="297"/>
      <c r="J274" s="297"/>
      <c r="K274" s="297"/>
      <c r="L274" s="297"/>
      <c r="M274" s="297"/>
      <c r="N274" s="297"/>
      <c r="O274" s="297"/>
      <c r="P274" s="1"/>
      <c r="Q274" s="1"/>
      <c r="R274" s="1"/>
      <c r="S274" s="1"/>
      <c r="T274" s="1"/>
      <c r="U274" s="1"/>
      <c r="V274" s="1"/>
      <c r="W274" s="1"/>
      <c r="X274" s="1"/>
      <c r="Y274" s="1"/>
      <c r="Z274" s="1"/>
    </row>
    <row r="275" spans="1:26" ht="15.75" customHeight="1">
      <c r="A275" s="1"/>
      <c r="B275" s="1"/>
      <c r="C275" s="297"/>
      <c r="D275" s="297"/>
      <c r="E275" s="297"/>
      <c r="F275" s="297"/>
      <c r="G275" s="297"/>
      <c r="H275" s="297"/>
      <c r="I275" s="297"/>
      <c r="J275" s="297"/>
      <c r="K275" s="297"/>
      <c r="L275" s="297"/>
      <c r="M275" s="297"/>
      <c r="N275" s="297"/>
      <c r="O275" s="297"/>
      <c r="P275" s="1"/>
      <c r="Q275" s="1"/>
      <c r="R275" s="1"/>
      <c r="S275" s="1"/>
      <c r="T275" s="1"/>
      <c r="U275" s="1"/>
      <c r="V275" s="1"/>
      <c r="W275" s="1"/>
      <c r="X275" s="1"/>
      <c r="Y275" s="1"/>
      <c r="Z275" s="1"/>
    </row>
    <row r="276" spans="1:26" ht="15.75" customHeight="1">
      <c r="A276" s="1"/>
      <c r="B276" s="1"/>
      <c r="C276" s="297"/>
      <c r="D276" s="297"/>
      <c r="E276" s="297"/>
      <c r="F276" s="297"/>
      <c r="G276" s="297"/>
      <c r="H276" s="297"/>
      <c r="I276" s="297"/>
      <c r="J276" s="297"/>
      <c r="K276" s="297"/>
      <c r="L276" s="297"/>
      <c r="M276" s="297"/>
      <c r="N276" s="297"/>
      <c r="O276" s="297"/>
      <c r="P276" s="1"/>
      <c r="Q276" s="1"/>
      <c r="R276" s="1"/>
      <c r="S276" s="1"/>
      <c r="T276" s="1"/>
      <c r="U276" s="1"/>
      <c r="V276" s="1"/>
      <c r="W276" s="1"/>
      <c r="X276" s="1"/>
      <c r="Y276" s="1"/>
      <c r="Z276" s="1"/>
    </row>
    <row r="277" spans="1:26" ht="15.75" customHeight="1">
      <c r="A277" s="1"/>
      <c r="B277" s="1"/>
      <c r="C277" s="297"/>
      <c r="D277" s="297"/>
      <c r="E277" s="297"/>
      <c r="F277" s="297"/>
      <c r="G277" s="297"/>
      <c r="H277" s="297"/>
      <c r="I277" s="297"/>
      <c r="J277" s="297"/>
      <c r="K277" s="297"/>
      <c r="L277" s="297"/>
      <c r="M277" s="297"/>
      <c r="N277" s="297"/>
      <c r="O277" s="297"/>
      <c r="P277" s="1"/>
      <c r="Q277" s="1"/>
      <c r="R277" s="1"/>
      <c r="S277" s="1"/>
      <c r="T277" s="1"/>
      <c r="U277" s="1"/>
      <c r="V277" s="1"/>
      <c r="W277" s="1"/>
      <c r="X277" s="1"/>
      <c r="Y277" s="1"/>
      <c r="Z277" s="1"/>
    </row>
    <row r="278" spans="1:26" ht="15.75" customHeight="1">
      <c r="A278" s="1"/>
      <c r="B278" s="1"/>
      <c r="C278" s="297"/>
      <c r="D278" s="297"/>
      <c r="E278" s="297"/>
      <c r="F278" s="297"/>
      <c r="G278" s="297"/>
      <c r="H278" s="297"/>
      <c r="I278" s="297"/>
      <c r="J278" s="297"/>
      <c r="K278" s="297"/>
      <c r="L278" s="297"/>
      <c r="M278" s="297"/>
      <c r="N278" s="297"/>
      <c r="O278" s="297"/>
      <c r="P278" s="1"/>
      <c r="Q278" s="1"/>
      <c r="R278" s="1"/>
      <c r="S278" s="1"/>
      <c r="T278" s="1"/>
      <c r="U278" s="1"/>
      <c r="V278" s="1"/>
      <c r="W278" s="1"/>
      <c r="X278" s="1"/>
      <c r="Y278" s="1"/>
      <c r="Z278" s="1"/>
    </row>
    <row r="279" spans="1:26" ht="15.75" customHeight="1">
      <c r="A279" s="1"/>
      <c r="B279" s="1"/>
      <c r="C279" s="297"/>
      <c r="D279" s="297"/>
      <c r="E279" s="297"/>
      <c r="F279" s="297"/>
      <c r="G279" s="297"/>
      <c r="H279" s="297"/>
      <c r="I279" s="297"/>
      <c r="J279" s="297"/>
      <c r="K279" s="297"/>
      <c r="L279" s="297"/>
      <c r="M279" s="297"/>
      <c r="N279" s="297"/>
      <c r="O279" s="297"/>
      <c r="P279" s="1"/>
      <c r="Q279" s="1"/>
      <c r="R279" s="1"/>
      <c r="S279" s="1"/>
      <c r="T279" s="1"/>
      <c r="U279" s="1"/>
      <c r="V279" s="1"/>
      <c r="W279" s="1"/>
      <c r="X279" s="1"/>
      <c r="Y279" s="1"/>
      <c r="Z279" s="1"/>
    </row>
    <row r="280" spans="1:26" ht="15.75" customHeight="1">
      <c r="A280" s="1"/>
      <c r="B280" s="1"/>
      <c r="C280" s="297"/>
      <c r="D280" s="297"/>
      <c r="E280" s="297"/>
      <c r="F280" s="297"/>
      <c r="G280" s="297"/>
      <c r="H280" s="297"/>
      <c r="I280" s="297"/>
      <c r="J280" s="297"/>
      <c r="K280" s="297"/>
      <c r="L280" s="297"/>
      <c r="M280" s="297"/>
      <c r="N280" s="297"/>
      <c r="O280" s="297"/>
      <c r="P280" s="1"/>
      <c r="Q280" s="1"/>
      <c r="R280" s="1"/>
      <c r="S280" s="1"/>
      <c r="T280" s="1"/>
      <c r="U280" s="1"/>
      <c r="V280" s="1"/>
      <c r="W280" s="1"/>
      <c r="X280" s="1"/>
      <c r="Y280" s="1"/>
      <c r="Z280" s="1"/>
    </row>
    <row r="281" spans="1:26" ht="15.75" customHeight="1">
      <c r="A281" s="1"/>
      <c r="B281" s="1"/>
      <c r="C281" s="297"/>
      <c r="D281" s="297"/>
      <c r="E281" s="297"/>
      <c r="F281" s="297"/>
      <c r="G281" s="297"/>
      <c r="H281" s="297"/>
      <c r="I281" s="297"/>
      <c r="J281" s="297"/>
      <c r="K281" s="297"/>
      <c r="L281" s="297"/>
      <c r="M281" s="297"/>
      <c r="N281" s="297"/>
      <c r="O281" s="297"/>
      <c r="P281" s="1"/>
      <c r="Q281" s="1"/>
      <c r="R281" s="1"/>
      <c r="S281" s="1"/>
      <c r="T281" s="1"/>
      <c r="U281" s="1"/>
      <c r="V281" s="1"/>
      <c r="W281" s="1"/>
      <c r="X281" s="1"/>
      <c r="Y281" s="1"/>
      <c r="Z281" s="1"/>
    </row>
    <row r="282" spans="1:26" ht="15.75" customHeight="1">
      <c r="A282" s="1"/>
      <c r="B282" s="1"/>
      <c r="C282" s="297"/>
      <c r="D282" s="297"/>
      <c r="E282" s="297"/>
      <c r="F282" s="297"/>
      <c r="G282" s="297"/>
      <c r="H282" s="297"/>
      <c r="I282" s="297"/>
      <c r="J282" s="297"/>
      <c r="K282" s="297"/>
      <c r="L282" s="297"/>
      <c r="M282" s="297"/>
      <c r="N282" s="297"/>
      <c r="O282" s="297"/>
      <c r="P282" s="1"/>
      <c r="Q282" s="1"/>
      <c r="R282" s="1"/>
      <c r="S282" s="1"/>
      <c r="T282" s="1"/>
      <c r="U282" s="1"/>
      <c r="V282" s="1"/>
      <c r="W282" s="1"/>
      <c r="X282" s="1"/>
      <c r="Y282" s="1"/>
      <c r="Z282" s="1"/>
    </row>
    <row r="283" spans="1:26" ht="15.75" customHeight="1">
      <c r="A283" s="1"/>
      <c r="B283" s="1"/>
      <c r="C283" s="297"/>
      <c r="D283" s="297"/>
      <c r="E283" s="297"/>
      <c r="F283" s="297"/>
      <c r="G283" s="297"/>
      <c r="H283" s="297"/>
      <c r="I283" s="297"/>
      <c r="J283" s="297"/>
      <c r="K283" s="297"/>
      <c r="L283" s="297"/>
      <c r="M283" s="297"/>
      <c r="N283" s="297"/>
      <c r="O283" s="297"/>
      <c r="P283" s="1"/>
      <c r="Q283" s="1"/>
      <c r="R283" s="1"/>
      <c r="S283" s="1"/>
      <c r="T283" s="1"/>
      <c r="U283" s="1"/>
      <c r="V283" s="1"/>
      <c r="W283" s="1"/>
      <c r="X283" s="1"/>
      <c r="Y283" s="1"/>
      <c r="Z283" s="1"/>
    </row>
    <row r="284" spans="1:26" ht="15.75" customHeight="1">
      <c r="A284" s="1"/>
      <c r="B284" s="1"/>
      <c r="C284" s="297"/>
      <c r="D284" s="297"/>
      <c r="E284" s="297"/>
      <c r="F284" s="297"/>
      <c r="G284" s="297"/>
      <c r="H284" s="297"/>
      <c r="I284" s="297"/>
      <c r="J284" s="297"/>
      <c r="K284" s="297"/>
      <c r="L284" s="297"/>
      <c r="M284" s="297"/>
      <c r="N284" s="297"/>
      <c r="O284" s="297"/>
      <c r="P284" s="1"/>
      <c r="Q284" s="1"/>
      <c r="R284" s="1"/>
      <c r="S284" s="1"/>
      <c r="T284" s="1"/>
      <c r="U284" s="1"/>
      <c r="V284" s="1"/>
      <c r="W284" s="1"/>
      <c r="X284" s="1"/>
      <c r="Y284" s="1"/>
      <c r="Z284" s="1"/>
    </row>
    <row r="285" spans="1:26" ht="15.75" customHeight="1">
      <c r="A285" s="1"/>
      <c r="B285" s="1"/>
      <c r="C285" s="297"/>
      <c r="D285" s="297"/>
      <c r="E285" s="297"/>
      <c r="F285" s="297"/>
      <c r="G285" s="297"/>
      <c r="H285" s="297"/>
      <c r="I285" s="297"/>
      <c r="J285" s="297"/>
      <c r="K285" s="297"/>
      <c r="L285" s="297"/>
      <c r="M285" s="297"/>
      <c r="N285" s="297"/>
      <c r="O285" s="297"/>
      <c r="P285" s="1"/>
      <c r="Q285" s="1"/>
      <c r="R285" s="1"/>
      <c r="S285" s="1"/>
      <c r="T285" s="1"/>
      <c r="U285" s="1"/>
      <c r="V285" s="1"/>
      <c r="W285" s="1"/>
      <c r="X285" s="1"/>
      <c r="Y285" s="1"/>
      <c r="Z285" s="1"/>
    </row>
    <row r="286" spans="1:26" ht="15.75" customHeight="1">
      <c r="A286" s="1"/>
      <c r="B286" s="1"/>
      <c r="C286" s="297"/>
      <c r="D286" s="297"/>
      <c r="E286" s="297"/>
      <c r="F286" s="297"/>
      <c r="G286" s="297"/>
      <c r="H286" s="297"/>
      <c r="I286" s="297"/>
      <c r="J286" s="297"/>
      <c r="K286" s="297"/>
      <c r="L286" s="297"/>
      <c r="M286" s="297"/>
      <c r="N286" s="297"/>
      <c r="O286" s="297"/>
      <c r="P286" s="1"/>
      <c r="Q286" s="1"/>
      <c r="R286" s="1"/>
      <c r="S286" s="1"/>
      <c r="T286" s="1"/>
      <c r="U286" s="1"/>
      <c r="V286" s="1"/>
      <c r="W286" s="1"/>
      <c r="X286" s="1"/>
      <c r="Y286" s="1"/>
      <c r="Z286" s="1"/>
    </row>
    <row r="287" spans="1:26" ht="15.75" customHeight="1">
      <c r="A287" s="1"/>
      <c r="B287" s="1"/>
      <c r="C287" s="297"/>
      <c r="D287" s="297"/>
      <c r="E287" s="297"/>
      <c r="F287" s="297"/>
      <c r="G287" s="297"/>
      <c r="H287" s="297"/>
      <c r="I287" s="297"/>
      <c r="J287" s="297"/>
      <c r="K287" s="297"/>
      <c r="L287" s="297"/>
      <c r="M287" s="297"/>
      <c r="N287" s="297"/>
      <c r="O287" s="297"/>
      <c r="P287" s="1"/>
      <c r="Q287" s="1"/>
      <c r="R287" s="1"/>
      <c r="S287" s="1"/>
      <c r="T287" s="1"/>
      <c r="U287" s="1"/>
      <c r="V287" s="1"/>
      <c r="W287" s="1"/>
      <c r="X287" s="1"/>
      <c r="Y287" s="1"/>
      <c r="Z287" s="1"/>
    </row>
    <row r="288" spans="1:26" ht="15.75" customHeight="1">
      <c r="A288" s="1"/>
      <c r="B288" s="1"/>
      <c r="C288" s="297"/>
      <c r="D288" s="297"/>
      <c r="E288" s="297"/>
      <c r="F288" s="297"/>
      <c r="G288" s="297"/>
      <c r="H288" s="297"/>
      <c r="I288" s="297"/>
      <c r="J288" s="297"/>
      <c r="K288" s="297"/>
      <c r="L288" s="297"/>
      <c r="M288" s="297"/>
      <c r="N288" s="297"/>
      <c r="O288" s="297"/>
      <c r="P288" s="1"/>
      <c r="Q288" s="1"/>
      <c r="R288" s="1"/>
      <c r="S288" s="1"/>
      <c r="T288" s="1"/>
      <c r="U288" s="1"/>
      <c r="V288" s="1"/>
      <c r="W288" s="1"/>
      <c r="X288" s="1"/>
      <c r="Y288" s="1"/>
      <c r="Z288" s="1"/>
    </row>
    <row r="289" spans="1:26" ht="15.75" customHeight="1">
      <c r="A289" s="1"/>
      <c r="B289" s="1"/>
      <c r="C289" s="297"/>
      <c r="D289" s="297"/>
      <c r="E289" s="297"/>
      <c r="F289" s="297"/>
      <c r="G289" s="297"/>
      <c r="H289" s="297"/>
      <c r="I289" s="297"/>
      <c r="J289" s="297"/>
      <c r="K289" s="297"/>
      <c r="L289" s="297"/>
      <c r="M289" s="297"/>
      <c r="N289" s="297"/>
      <c r="O289" s="297"/>
      <c r="P289" s="1"/>
      <c r="Q289" s="1"/>
      <c r="R289" s="1"/>
      <c r="S289" s="1"/>
      <c r="T289" s="1"/>
      <c r="U289" s="1"/>
      <c r="V289" s="1"/>
      <c r="W289" s="1"/>
      <c r="X289" s="1"/>
      <c r="Y289" s="1"/>
      <c r="Z289" s="1"/>
    </row>
    <row r="290" spans="1:26" ht="15.75" customHeight="1">
      <c r="A290" s="1"/>
      <c r="B290" s="1"/>
      <c r="C290" s="297"/>
      <c r="D290" s="297"/>
      <c r="E290" s="297"/>
      <c r="F290" s="297"/>
      <c r="G290" s="297"/>
      <c r="H290" s="297"/>
      <c r="I290" s="297"/>
      <c r="J290" s="297"/>
      <c r="K290" s="297"/>
      <c r="L290" s="297"/>
      <c r="M290" s="297"/>
      <c r="N290" s="297"/>
      <c r="O290" s="297"/>
      <c r="P290" s="1"/>
      <c r="Q290" s="1"/>
      <c r="R290" s="1"/>
      <c r="S290" s="1"/>
      <c r="T290" s="1"/>
      <c r="U290" s="1"/>
      <c r="V290" s="1"/>
      <c r="W290" s="1"/>
      <c r="X290" s="1"/>
      <c r="Y290" s="1"/>
      <c r="Z290" s="1"/>
    </row>
    <row r="291" spans="1:26" ht="15.75" customHeight="1">
      <c r="A291" s="1"/>
      <c r="B291" s="1"/>
      <c r="C291" s="297"/>
      <c r="D291" s="297"/>
      <c r="E291" s="297"/>
      <c r="F291" s="297"/>
      <c r="G291" s="297"/>
      <c r="H291" s="297"/>
      <c r="I291" s="297"/>
      <c r="J291" s="297"/>
      <c r="K291" s="297"/>
      <c r="L291" s="297"/>
      <c r="M291" s="297"/>
      <c r="N291" s="297"/>
      <c r="O291" s="297"/>
      <c r="P291" s="1"/>
      <c r="Q291" s="1"/>
      <c r="R291" s="1"/>
      <c r="S291" s="1"/>
      <c r="T291" s="1"/>
      <c r="U291" s="1"/>
      <c r="V291" s="1"/>
      <c r="W291" s="1"/>
      <c r="X291" s="1"/>
      <c r="Y291" s="1"/>
      <c r="Z291" s="1"/>
    </row>
    <row r="292" spans="1:26" ht="15.75" customHeight="1">
      <c r="A292" s="1"/>
      <c r="B292" s="1"/>
      <c r="C292" s="297"/>
      <c r="D292" s="297"/>
      <c r="E292" s="297"/>
      <c r="F292" s="297"/>
      <c r="G292" s="297"/>
      <c r="H292" s="297"/>
      <c r="I292" s="297"/>
      <c r="J292" s="297"/>
      <c r="K292" s="297"/>
      <c r="L292" s="297"/>
      <c r="M292" s="297"/>
      <c r="N292" s="297"/>
      <c r="O292" s="297"/>
      <c r="P292" s="1"/>
      <c r="Q292" s="1"/>
      <c r="R292" s="1"/>
      <c r="S292" s="1"/>
      <c r="T292" s="1"/>
      <c r="U292" s="1"/>
      <c r="V292" s="1"/>
      <c r="W292" s="1"/>
      <c r="X292" s="1"/>
      <c r="Y292" s="1"/>
      <c r="Z292" s="1"/>
    </row>
    <row r="293" spans="1:26" ht="15.75" customHeight="1">
      <c r="A293" s="1"/>
      <c r="B293" s="1"/>
      <c r="C293" s="297"/>
      <c r="D293" s="297"/>
      <c r="E293" s="297"/>
      <c r="F293" s="297"/>
      <c r="G293" s="297"/>
      <c r="H293" s="297"/>
      <c r="I293" s="297"/>
      <c r="J293" s="297"/>
      <c r="K293" s="297"/>
      <c r="L293" s="297"/>
      <c r="M293" s="297"/>
      <c r="N293" s="297"/>
      <c r="O293" s="297"/>
      <c r="P293" s="1"/>
      <c r="Q293" s="1"/>
      <c r="R293" s="1"/>
      <c r="S293" s="1"/>
      <c r="T293" s="1"/>
      <c r="U293" s="1"/>
      <c r="V293" s="1"/>
      <c r="W293" s="1"/>
      <c r="X293" s="1"/>
      <c r="Y293" s="1"/>
      <c r="Z293" s="1"/>
    </row>
    <row r="294" spans="1:26" ht="15.75" customHeight="1">
      <c r="A294" s="1"/>
      <c r="B294" s="1"/>
      <c r="C294" s="297"/>
      <c r="D294" s="297"/>
      <c r="E294" s="297"/>
      <c r="F294" s="297"/>
      <c r="G294" s="297"/>
      <c r="H294" s="297"/>
      <c r="I294" s="297"/>
      <c r="J294" s="297"/>
      <c r="K294" s="297"/>
      <c r="L294" s="297"/>
      <c r="M294" s="297"/>
      <c r="N294" s="297"/>
      <c r="O294" s="297"/>
      <c r="P294" s="1"/>
      <c r="Q294" s="1"/>
      <c r="R294" s="1"/>
      <c r="S294" s="1"/>
      <c r="T294" s="1"/>
      <c r="U294" s="1"/>
      <c r="V294" s="1"/>
      <c r="W294" s="1"/>
      <c r="X294" s="1"/>
      <c r="Y294" s="1"/>
      <c r="Z294" s="1"/>
    </row>
    <row r="295" spans="1:26" ht="15.75" customHeight="1">
      <c r="A295" s="1"/>
      <c r="B295" s="1"/>
      <c r="C295" s="297"/>
      <c r="D295" s="297"/>
      <c r="E295" s="297"/>
      <c r="F295" s="297"/>
      <c r="G295" s="297"/>
      <c r="H295" s="297"/>
      <c r="I295" s="297"/>
      <c r="J295" s="297"/>
      <c r="K295" s="297"/>
      <c r="L295" s="297"/>
      <c r="M295" s="297"/>
      <c r="N295" s="297"/>
      <c r="O295" s="297"/>
      <c r="P295" s="1"/>
      <c r="Q295" s="1"/>
      <c r="R295" s="1"/>
      <c r="S295" s="1"/>
      <c r="T295" s="1"/>
      <c r="U295" s="1"/>
      <c r="V295" s="1"/>
      <c r="W295" s="1"/>
      <c r="X295" s="1"/>
      <c r="Y295" s="1"/>
      <c r="Z295" s="1"/>
    </row>
    <row r="296" spans="1:26" ht="15.75" customHeight="1">
      <c r="A296" s="1"/>
      <c r="B296" s="1"/>
      <c r="C296" s="297"/>
      <c r="D296" s="297"/>
      <c r="E296" s="297"/>
      <c r="F296" s="297"/>
      <c r="G296" s="297"/>
      <c r="H296" s="297"/>
      <c r="I296" s="297"/>
      <c r="J296" s="297"/>
      <c r="K296" s="297"/>
      <c r="L296" s="297"/>
      <c r="M296" s="297"/>
      <c r="N296" s="297"/>
      <c r="O296" s="297"/>
      <c r="P296" s="1"/>
      <c r="Q296" s="1"/>
      <c r="R296" s="1"/>
      <c r="S296" s="1"/>
      <c r="T296" s="1"/>
      <c r="U296" s="1"/>
      <c r="V296" s="1"/>
      <c r="W296" s="1"/>
      <c r="X296" s="1"/>
      <c r="Y296" s="1"/>
      <c r="Z296" s="1"/>
    </row>
    <row r="297" spans="1:26" ht="15.75" customHeight="1">
      <c r="A297" s="1"/>
      <c r="B297" s="1"/>
      <c r="C297" s="297"/>
      <c r="D297" s="297"/>
      <c r="E297" s="297"/>
      <c r="F297" s="297"/>
      <c r="G297" s="297"/>
      <c r="H297" s="297"/>
      <c r="I297" s="297"/>
      <c r="J297" s="297"/>
      <c r="K297" s="297"/>
      <c r="L297" s="297"/>
      <c r="M297" s="297"/>
      <c r="N297" s="297"/>
      <c r="O297" s="297"/>
      <c r="P297" s="1"/>
      <c r="Q297" s="1"/>
      <c r="R297" s="1"/>
      <c r="S297" s="1"/>
      <c r="T297" s="1"/>
      <c r="U297" s="1"/>
      <c r="V297" s="1"/>
      <c r="W297" s="1"/>
      <c r="X297" s="1"/>
      <c r="Y297" s="1"/>
      <c r="Z297" s="1"/>
    </row>
    <row r="298" spans="1:26" ht="15.75" customHeight="1">
      <c r="A298" s="1"/>
      <c r="B298" s="1"/>
      <c r="C298" s="297"/>
      <c r="D298" s="297"/>
      <c r="E298" s="297"/>
      <c r="F298" s="297"/>
      <c r="G298" s="297"/>
      <c r="H298" s="297"/>
      <c r="I298" s="297"/>
      <c r="J298" s="297"/>
      <c r="K298" s="297"/>
      <c r="L298" s="297"/>
      <c r="M298" s="297"/>
      <c r="N298" s="297"/>
      <c r="O298" s="297"/>
      <c r="P298" s="1"/>
      <c r="Q298" s="1"/>
      <c r="R298" s="1"/>
      <c r="S298" s="1"/>
      <c r="T298" s="1"/>
      <c r="U298" s="1"/>
      <c r="V298" s="1"/>
      <c r="W298" s="1"/>
      <c r="X298" s="1"/>
      <c r="Y298" s="1"/>
      <c r="Z298" s="1"/>
    </row>
    <row r="299" spans="1:26" ht="15.75" customHeight="1">
      <c r="A299" s="1"/>
      <c r="B299" s="1"/>
      <c r="C299" s="297"/>
      <c r="D299" s="297"/>
      <c r="E299" s="297"/>
      <c r="F299" s="297"/>
      <c r="G299" s="297"/>
      <c r="H299" s="297"/>
      <c r="I299" s="297"/>
      <c r="J299" s="297"/>
      <c r="K299" s="297"/>
      <c r="L299" s="297"/>
      <c r="M299" s="297"/>
      <c r="N299" s="297"/>
      <c r="O299" s="297"/>
      <c r="P299" s="1"/>
      <c r="Q299" s="1"/>
      <c r="R299" s="1"/>
      <c r="S299" s="1"/>
      <c r="T299" s="1"/>
      <c r="U299" s="1"/>
      <c r="V299" s="1"/>
      <c r="W299" s="1"/>
      <c r="X299" s="1"/>
      <c r="Y299" s="1"/>
      <c r="Z299" s="1"/>
    </row>
    <row r="300" spans="1:26" ht="15.75" customHeight="1">
      <c r="A300" s="1"/>
      <c r="B300" s="1"/>
      <c r="C300" s="297"/>
      <c r="D300" s="297"/>
      <c r="E300" s="297"/>
      <c r="F300" s="297"/>
      <c r="G300" s="297"/>
      <c r="H300" s="297"/>
      <c r="I300" s="297"/>
      <c r="J300" s="297"/>
      <c r="K300" s="297"/>
      <c r="L300" s="297"/>
      <c r="M300" s="297"/>
      <c r="N300" s="297"/>
      <c r="O300" s="297"/>
      <c r="P300" s="1"/>
      <c r="Q300" s="1"/>
      <c r="R300" s="1"/>
      <c r="S300" s="1"/>
      <c r="T300" s="1"/>
      <c r="U300" s="1"/>
      <c r="V300" s="1"/>
      <c r="W300" s="1"/>
      <c r="X300" s="1"/>
      <c r="Y300" s="1"/>
      <c r="Z300" s="1"/>
    </row>
    <row r="301" spans="1:26" ht="15.75" customHeight="1">
      <c r="A301" s="1"/>
      <c r="B301" s="1"/>
      <c r="C301" s="297"/>
      <c r="D301" s="297"/>
      <c r="E301" s="297"/>
      <c r="F301" s="297"/>
      <c r="G301" s="297"/>
      <c r="H301" s="297"/>
      <c r="I301" s="297"/>
      <c r="J301" s="297"/>
      <c r="K301" s="297"/>
      <c r="L301" s="297"/>
      <c r="M301" s="297"/>
      <c r="N301" s="297"/>
      <c r="O301" s="297"/>
      <c r="P301" s="1"/>
      <c r="Q301" s="1"/>
      <c r="R301" s="1"/>
      <c r="S301" s="1"/>
      <c r="T301" s="1"/>
      <c r="U301" s="1"/>
      <c r="V301" s="1"/>
      <c r="W301" s="1"/>
      <c r="X301" s="1"/>
      <c r="Y301" s="1"/>
      <c r="Z301" s="1"/>
    </row>
    <row r="302" spans="1:26" ht="15.75" customHeight="1">
      <c r="A302" s="1"/>
      <c r="B302" s="1"/>
      <c r="C302" s="297"/>
      <c r="D302" s="297"/>
      <c r="E302" s="297"/>
      <c r="F302" s="297"/>
      <c r="G302" s="297"/>
      <c r="H302" s="297"/>
      <c r="I302" s="297"/>
      <c r="J302" s="297"/>
      <c r="K302" s="297"/>
      <c r="L302" s="297"/>
      <c r="M302" s="297"/>
      <c r="N302" s="297"/>
      <c r="O302" s="297"/>
      <c r="P302" s="1"/>
      <c r="Q302" s="1"/>
      <c r="R302" s="1"/>
      <c r="S302" s="1"/>
      <c r="T302" s="1"/>
      <c r="U302" s="1"/>
      <c r="V302" s="1"/>
      <c r="W302" s="1"/>
      <c r="X302" s="1"/>
      <c r="Y302" s="1"/>
      <c r="Z302" s="1"/>
    </row>
    <row r="303" spans="1:26" ht="15.75" customHeight="1">
      <c r="A303" s="1"/>
      <c r="B303" s="1"/>
      <c r="C303" s="297"/>
      <c r="D303" s="297"/>
      <c r="E303" s="297"/>
      <c r="F303" s="297"/>
      <c r="G303" s="297"/>
      <c r="H303" s="297"/>
      <c r="I303" s="297"/>
      <c r="J303" s="297"/>
      <c r="K303" s="297"/>
      <c r="L303" s="297"/>
      <c r="M303" s="297"/>
      <c r="N303" s="297"/>
      <c r="O303" s="297"/>
      <c r="P303" s="1"/>
      <c r="Q303" s="1"/>
      <c r="R303" s="1"/>
      <c r="S303" s="1"/>
      <c r="T303" s="1"/>
      <c r="U303" s="1"/>
      <c r="V303" s="1"/>
      <c r="W303" s="1"/>
      <c r="X303" s="1"/>
      <c r="Y303" s="1"/>
      <c r="Z303" s="1"/>
    </row>
    <row r="304" spans="1:26" ht="15.75" customHeight="1">
      <c r="A304" s="1"/>
      <c r="B304" s="1"/>
      <c r="C304" s="297"/>
      <c r="D304" s="297"/>
      <c r="E304" s="297"/>
      <c r="F304" s="297"/>
      <c r="G304" s="297"/>
      <c r="H304" s="297"/>
      <c r="I304" s="297"/>
      <c r="J304" s="297"/>
      <c r="K304" s="297"/>
      <c r="L304" s="297"/>
      <c r="M304" s="297"/>
      <c r="N304" s="297"/>
      <c r="O304" s="297"/>
      <c r="P304" s="1"/>
      <c r="Q304" s="1"/>
      <c r="R304" s="1"/>
      <c r="S304" s="1"/>
      <c r="T304" s="1"/>
      <c r="U304" s="1"/>
      <c r="V304" s="1"/>
      <c r="W304" s="1"/>
      <c r="X304" s="1"/>
      <c r="Y304" s="1"/>
      <c r="Z304" s="1"/>
    </row>
    <row r="305" spans="1:26" ht="15.75" customHeight="1">
      <c r="A305" s="1"/>
      <c r="B305" s="1"/>
      <c r="C305" s="297"/>
      <c r="D305" s="297"/>
      <c r="E305" s="297"/>
      <c r="F305" s="297"/>
      <c r="G305" s="297"/>
      <c r="H305" s="297"/>
      <c r="I305" s="297"/>
      <c r="J305" s="297"/>
      <c r="K305" s="297"/>
      <c r="L305" s="297"/>
      <c r="M305" s="297"/>
      <c r="N305" s="297"/>
      <c r="O305" s="297"/>
      <c r="P305" s="1"/>
      <c r="Q305" s="1"/>
      <c r="R305" s="1"/>
      <c r="S305" s="1"/>
      <c r="T305" s="1"/>
      <c r="U305" s="1"/>
      <c r="V305" s="1"/>
      <c r="W305" s="1"/>
      <c r="X305" s="1"/>
      <c r="Y305" s="1"/>
      <c r="Z305" s="1"/>
    </row>
    <row r="306" spans="1:26" ht="15.75" customHeight="1">
      <c r="A306" s="1"/>
      <c r="B306" s="1"/>
      <c r="C306" s="297"/>
      <c r="D306" s="297"/>
      <c r="E306" s="297"/>
      <c r="F306" s="297"/>
      <c r="G306" s="297"/>
      <c r="H306" s="297"/>
      <c r="I306" s="297"/>
      <c r="J306" s="297"/>
      <c r="K306" s="297"/>
      <c r="L306" s="297"/>
      <c r="M306" s="297"/>
      <c r="N306" s="297"/>
      <c r="O306" s="297"/>
      <c r="P306" s="1"/>
      <c r="Q306" s="1"/>
      <c r="R306" s="1"/>
      <c r="S306" s="1"/>
      <c r="T306" s="1"/>
      <c r="U306" s="1"/>
      <c r="V306" s="1"/>
      <c r="W306" s="1"/>
      <c r="X306" s="1"/>
      <c r="Y306" s="1"/>
      <c r="Z306" s="1"/>
    </row>
    <row r="307" spans="1:26" ht="15.75" customHeight="1">
      <c r="A307" s="1"/>
      <c r="B307" s="1"/>
      <c r="C307" s="297"/>
      <c r="D307" s="297"/>
      <c r="E307" s="297"/>
      <c r="F307" s="297"/>
      <c r="G307" s="297"/>
      <c r="H307" s="297"/>
      <c r="I307" s="297"/>
      <c r="J307" s="297"/>
      <c r="K307" s="297"/>
      <c r="L307" s="297"/>
      <c r="M307" s="297"/>
      <c r="N307" s="297"/>
      <c r="O307" s="297"/>
      <c r="P307" s="1"/>
      <c r="Q307" s="1"/>
      <c r="R307" s="1"/>
      <c r="S307" s="1"/>
      <c r="T307" s="1"/>
      <c r="U307" s="1"/>
      <c r="V307" s="1"/>
      <c r="W307" s="1"/>
      <c r="X307" s="1"/>
      <c r="Y307" s="1"/>
      <c r="Z307" s="1"/>
    </row>
    <row r="308" spans="1:26" ht="15.75" customHeight="1">
      <c r="A308" s="1"/>
      <c r="B308" s="1"/>
      <c r="C308" s="297"/>
      <c r="D308" s="297"/>
      <c r="E308" s="297"/>
      <c r="F308" s="297"/>
      <c r="G308" s="297"/>
      <c r="H308" s="297"/>
      <c r="I308" s="297"/>
      <c r="J308" s="297"/>
      <c r="K308" s="297"/>
      <c r="L308" s="297"/>
      <c r="M308" s="297"/>
      <c r="N308" s="297"/>
      <c r="O308" s="297"/>
      <c r="P308" s="1"/>
      <c r="Q308" s="1"/>
      <c r="R308" s="1"/>
      <c r="S308" s="1"/>
      <c r="T308" s="1"/>
      <c r="U308" s="1"/>
      <c r="V308" s="1"/>
      <c r="W308" s="1"/>
      <c r="X308" s="1"/>
      <c r="Y308" s="1"/>
      <c r="Z308" s="1"/>
    </row>
    <row r="309" spans="1:26" ht="15.75" customHeight="1">
      <c r="A309" s="1"/>
      <c r="B309" s="1"/>
      <c r="C309" s="297"/>
      <c r="D309" s="297"/>
      <c r="E309" s="297"/>
      <c r="F309" s="297"/>
      <c r="G309" s="297"/>
      <c r="H309" s="297"/>
      <c r="I309" s="297"/>
      <c r="J309" s="297"/>
      <c r="K309" s="297"/>
      <c r="L309" s="297"/>
      <c r="M309" s="297"/>
      <c r="N309" s="297"/>
      <c r="O309" s="297"/>
      <c r="P309" s="1"/>
      <c r="Q309" s="1"/>
      <c r="R309" s="1"/>
      <c r="S309" s="1"/>
      <c r="T309" s="1"/>
      <c r="U309" s="1"/>
      <c r="V309" s="1"/>
      <c r="W309" s="1"/>
      <c r="X309" s="1"/>
      <c r="Y309" s="1"/>
      <c r="Z309" s="1"/>
    </row>
    <row r="310" spans="1:26" ht="15.75" customHeight="1">
      <c r="A310" s="1"/>
      <c r="B310" s="1"/>
      <c r="C310" s="297"/>
      <c r="D310" s="297"/>
      <c r="E310" s="297"/>
      <c r="F310" s="297"/>
      <c r="G310" s="297"/>
      <c r="H310" s="297"/>
      <c r="I310" s="297"/>
      <c r="J310" s="297"/>
      <c r="K310" s="297"/>
      <c r="L310" s="297"/>
      <c r="M310" s="297"/>
      <c r="N310" s="297"/>
      <c r="O310" s="297"/>
      <c r="P310" s="1"/>
      <c r="Q310" s="1"/>
      <c r="R310" s="1"/>
      <c r="S310" s="1"/>
      <c r="T310" s="1"/>
      <c r="U310" s="1"/>
      <c r="V310" s="1"/>
      <c r="W310" s="1"/>
      <c r="X310" s="1"/>
      <c r="Y310" s="1"/>
      <c r="Z310" s="1"/>
    </row>
    <row r="311" spans="1:26" ht="15.75" customHeight="1">
      <c r="A311" s="1"/>
      <c r="B311" s="1"/>
      <c r="C311" s="297"/>
      <c r="D311" s="297"/>
      <c r="E311" s="297"/>
      <c r="F311" s="297"/>
      <c r="G311" s="297"/>
      <c r="H311" s="297"/>
      <c r="I311" s="297"/>
      <c r="J311" s="297"/>
      <c r="K311" s="297"/>
      <c r="L311" s="297"/>
      <c r="M311" s="297"/>
      <c r="N311" s="297"/>
      <c r="O311" s="297"/>
      <c r="P311" s="1"/>
      <c r="Q311" s="1"/>
      <c r="R311" s="1"/>
      <c r="S311" s="1"/>
      <c r="T311" s="1"/>
      <c r="U311" s="1"/>
      <c r="V311" s="1"/>
      <c r="W311" s="1"/>
      <c r="X311" s="1"/>
      <c r="Y311" s="1"/>
      <c r="Z311" s="1"/>
    </row>
    <row r="312" spans="1:26" ht="15.75" customHeight="1">
      <c r="A312" s="1"/>
      <c r="B312" s="1"/>
      <c r="C312" s="297"/>
      <c r="D312" s="297"/>
      <c r="E312" s="297"/>
      <c r="F312" s="297"/>
      <c r="G312" s="297"/>
      <c r="H312" s="297"/>
      <c r="I312" s="297"/>
      <c r="J312" s="297"/>
      <c r="K312" s="297"/>
      <c r="L312" s="297"/>
      <c r="M312" s="297"/>
      <c r="N312" s="297"/>
      <c r="O312" s="297"/>
      <c r="P312" s="1"/>
      <c r="Q312" s="1"/>
      <c r="R312" s="1"/>
      <c r="S312" s="1"/>
      <c r="T312" s="1"/>
      <c r="U312" s="1"/>
      <c r="V312" s="1"/>
      <c r="W312" s="1"/>
      <c r="X312" s="1"/>
      <c r="Y312" s="1"/>
      <c r="Z312" s="1"/>
    </row>
    <row r="313" spans="1:26" ht="15.75" customHeight="1">
      <c r="A313" s="1"/>
      <c r="B313" s="1"/>
      <c r="C313" s="297"/>
      <c r="D313" s="297"/>
      <c r="E313" s="297"/>
      <c r="F313" s="297"/>
      <c r="G313" s="297"/>
      <c r="H313" s="297"/>
      <c r="I313" s="297"/>
      <c r="J313" s="297"/>
      <c r="K313" s="297"/>
      <c r="L313" s="297"/>
      <c r="M313" s="297"/>
      <c r="N313" s="297"/>
      <c r="O313" s="297"/>
      <c r="P313" s="1"/>
      <c r="Q313" s="1"/>
      <c r="R313" s="1"/>
      <c r="S313" s="1"/>
      <c r="T313" s="1"/>
      <c r="U313" s="1"/>
      <c r="V313" s="1"/>
      <c r="W313" s="1"/>
      <c r="X313" s="1"/>
      <c r="Y313" s="1"/>
      <c r="Z313" s="1"/>
    </row>
    <row r="314" spans="1:26" ht="15.75" customHeight="1">
      <c r="A314" s="1"/>
      <c r="B314" s="1"/>
      <c r="C314" s="297"/>
      <c r="D314" s="297"/>
      <c r="E314" s="297"/>
      <c r="F314" s="297"/>
      <c r="G314" s="297"/>
      <c r="H314" s="297"/>
      <c r="I314" s="297"/>
      <c r="J314" s="297"/>
      <c r="K314" s="297"/>
      <c r="L314" s="297"/>
      <c r="M314" s="297"/>
      <c r="N314" s="297"/>
      <c r="O314" s="297"/>
      <c r="P314" s="1"/>
      <c r="Q314" s="1"/>
      <c r="R314" s="1"/>
      <c r="S314" s="1"/>
      <c r="T314" s="1"/>
      <c r="U314" s="1"/>
      <c r="V314" s="1"/>
      <c r="W314" s="1"/>
      <c r="X314" s="1"/>
      <c r="Y314" s="1"/>
      <c r="Z314" s="1"/>
    </row>
    <row r="315" spans="1:26" ht="15.75" customHeight="1">
      <c r="A315" s="1"/>
      <c r="B315" s="1"/>
      <c r="C315" s="297"/>
      <c r="D315" s="297"/>
      <c r="E315" s="297"/>
      <c r="F315" s="297"/>
      <c r="G315" s="297"/>
      <c r="H315" s="297"/>
      <c r="I315" s="297"/>
      <c r="J315" s="297"/>
      <c r="K315" s="297"/>
      <c r="L315" s="297"/>
      <c r="M315" s="297"/>
      <c r="N315" s="297"/>
      <c r="O315" s="297"/>
      <c r="P315" s="1"/>
      <c r="Q315" s="1"/>
      <c r="R315" s="1"/>
      <c r="S315" s="1"/>
      <c r="T315" s="1"/>
      <c r="U315" s="1"/>
      <c r="V315" s="1"/>
      <c r="W315" s="1"/>
      <c r="X315" s="1"/>
      <c r="Y315" s="1"/>
      <c r="Z315" s="1"/>
    </row>
    <row r="316" spans="1:26" ht="15.75" customHeight="1">
      <c r="A316" s="1"/>
      <c r="B316" s="1"/>
      <c r="C316" s="297"/>
      <c r="D316" s="297"/>
      <c r="E316" s="297"/>
      <c r="F316" s="297"/>
      <c r="G316" s="297"/>
      <c r="H316" s="297"/>
      <c r="I316" s="297"/>
      <c r="J316" s="297"/>
      <c r="K316" s="297"/>
      <c r="L316" s="297"/>
      <c r="M316" s="297"/>
      <c r="N316" s="297"/>
      <c r="O316" s="297"/>
      <c r="P316" s="1"/>
      <c r="Q316" s="1"/>
      <c r="R316" s="1"/>
      <c r="S316" s="1"/>
      <c r="T316" s="1"/>
      <c r="U316" s="1"/>
      <c r="V316" s="1"/>
      <c r="W316" s="1"/>
      <c r="X316" s="1"/>
      <c r="Y316" s="1"/>
      <c r="Z316" s="1"/>
    </row>
    <row r="317" spans="1:26" ht="15.75" customHeight="1">
      <c r="A317" s="1"/>
      <c r="B317" s="1"/>
      <c r="C317" s="297"/>
      <c r="D317" s="297"/>
      <c r="E317" s="297"/>
      <c r="F317" s="297"/>
      <c r="G317" s="297"/>
      <c r="H317" s="297"/>
      <c r="I317" s="297"/>
      <c r="J317" s="297"/>
      <c r="K317" s="297"/>
      <c r="L317" s="297"/>
      <c r="M317" s="297"/>
      <c r="N317" s="297"/>
      <c r="O317" s="297"/>
      <c r="P317" s="1"/>
      <c r="Q317" s="1"/>
      <c r="R317" s="1"/>
      <c r="S317" s="1"/>
      <c r="T317" s="1"/>
      <c r="U317" s="1"/>
      <c r="V317" s="1"/>
      <c r="W317" s="1"/>
      <c r="X317" s="1"/>
      <c r="Y317" s="1"/>
      <c r="Z317" s="1"/>
    </row>
    <row r="318" spans="1:26" ht="15.75" customHeight="1">
      <c r="A318" s="1"/>
      <c r="B318" s="1"/>
      <c r="C318" s="297"/>
      <c r="D318" s="297"/>
      <c r="E318" s="297"/>
      <c r="F318" s="297"/>
      <c r="G318" s="297"/>
      <c r="H318" s="297"/>
      <c r="I318" s="297"/>
      <c r="J318" s="297"/>
      <c r="K318" s="297"/>
      <c r="L318" s="297"/>
      <c r="M318" s="297"/>
      <c r="N318" s="297"/>
      <c r="O318" s="297"/>
      <c r="P318" s="1"/>
      <c r="Q318" s="1"/>
      <c r="R318" s="1"/>
      <c r="S318" s="1"/>
      <c r="T318" s="1"/>
      <c r="U318" s="1"/>
      <c r="V318" s="1"/>
      <c r="W318" s="1"/>
      <c r="X318" s="1"/>
      <c r="Y318" s="1"/>
      <c r="Z318" s="1"/>
    </row>
    <row r="319" spans="1:26" ht="15.75" customHeight="1">
      <c r="A319" s="1"/>
      <c r="B319" s="1"/>
      <c r="C319" s="297"/>
      <c r="D319" s="297"/>
      <c r="E319" s="297"/>
      <c r="F319" s="297"/>
      <c r="G319" s="297"/>
      <c r="H319" s="297"/>
      <c r="I319" s="297"/>
      <c r="J319" s="297"/>
      <c r="K319" s="297"/>
      <c r="L319" s="297"/>
      <c r="M319" s="297"/>
      <c r="N319" s="297"/>
      <c r="O319" s="297"/>
      <c r="P319" s="1"/>
      <c r="Q319" s="1"/>
      <c r="R319" s="1"/>
      <c r="S319" s="1"/>
      <c r="T319" s="1"/>
      <c r="U319" s="1"/>
      <c r="V319" s="1"/>
      <c r="W319" s="1"/>
      <c r="X319" s="1"/>
      <c r="Y319" s="1"/>
      <c r="Z319" s="1"/>
    </row>
    <row r="320" spans="1:26" ht="15.75" customHeight="1">
      <c r="A320" s="1"/>
      <c r="B320" s="1"/>
      <c r="C320" s="297"/>
      <c r="D320" s="297"/>
      <c r="E320" s="297"/>
      <c r="F320" s="297"/>
      <c r="G320" s="297"/>
      <c r="H320" s="297"/>
      <c r="I320" s="297"/>
      <c r="J320" s="297"/>
      <c r="K320" s="297"/>
      <c r="L320" s="297"/>
      <c r="M320" s="297"/>
      <c r="N320" s="297"/>
      <c r="O320" s="297"/>
      <c r="P320" s="1"/>
      <c r="Q320" s="1"/>
      <c r="R320" s="1"/>
      <c r="S320" s="1"/>
      <c r="T320" s="1"/>
      <c r="U320" s="1"/>
      <c r="V320" s="1"/>
      <c r="W320" s="1"/>
      <c r="X320" s="1"/>
      <c r="Y320" s="1"/>
      <c r="Z320" s="1"/>
    </row>
    <row r="321" spans="1:26" ht="15.75" customHeight="1">
      <c r="A321" s="1"/>
      <c r="B321" s="1"/>
      <c r="C321" s="297"/>
      <c r="D321" s="297"/>
      <c r="E321" s="297"/>
      <c r="F321" s="297"/>
      <c r="G321" s="297"/>
      <c r="H321" s="297"/>
      <c r="I321" s="297"/>
      <c r="J321" s="297"/>
      <c r="K321" s="297"/>
      <c r="L321" s="297"/>
      <c r="M321" s="297"/>
      <c r="N321" s="297"/>
      <c r="O321" s="297"/>
      <c r="P321" s="1"/>
      <c r="Q321" s="1"/>
      <c r="R321" s="1"/>
      <c r="S321" s="1"/>
      <c r="T321" s="1"/>
      <c r="U321" s="1"/>
      <c r="V321" s="1"/>
      <c r="W321" s="1"/>
      <c r="X321" s="1"/>
      <c r="Y321" s="1"/>
      <c r="Z321" s="1"/>
    </row>
    <row r="322" spans="1:26" ht="15.75" customHeight="1">
      <c r="A322" s="1"/>
      <c r="B322" s="1"/>
      <c r="C322" s="297"/>
      <c r="D322" s="297"/>
      <c r="E322" s="297"/>
      <c r="F322" s="297"/>
      <c r="G322" s="297"/>
      <c r="H322" s="297"/>
      <c r="I322" s="297"/>
      <c r="J322" s="297"/>
      <c r="K322" s="297"/>
      <c r="L322" s="297"/>
      <c r="M322" s="297"/>
      <c r="N322" s="297"/>
      <c r="O322" s="297"/>
      <c r="P322" s="1"/>
      <c r="Q322" s="1"/>
      <c r="R322" s="1"/>
      <c r="S322" s="1"/>
      <c r="T322" s="1"/>
      <c r="U322" s="1"/>
      <c r="V322" s="1"/>
      <c r="W322" s="1"/>
      <c r="X322" s="1"/>
      <c r="Y322" s="1"/>
      <c r="Z322" s="1"/>
    </row>
    <row r="323" spans="1:26" ht="15.75" customHeight="1">
      <c r="A323" s="1"/>
      <c r="B323" s="1"/>
      <c r="C323" s="297"/>
      <c r="D323" s="297"/>
      <c r="E323" s="297"/>
      <c r="F323" s="297"/>
      <c r="G323" s="297"/>
      <c r="H323" s="297"/>
      <c r="I323" s="297"/>
      <c r="J323" s="297"/>
      <c r="K323" s="297"/>
      <c r="L323" s="297"/>
      <c r="M323" s="297"/>
      <c r="N323" s="297"/>
      <c r="O323" s="297"/>
      <c r="P323" s="1"/>
      <c r="Q323" s="1"/>
      <c r="R323" s="1"/>
      <c r="S323" s="1"/>
      <c r="T323" s="1"/>
      <c r="U323" s="1"/>
      <c r="V323" s="1"/>
      <c r="W323" s="1"/>
      <c r="X323" s="1"/>
      <c r="Y323" s="1"/>
      <c r="Z323" s="1"/>
    </row>
    <row r="324" spans="1:26" ht="15.75" customHeight="1">
      <c r="A324" s="1"/>
      <c r="B324" s="1"/>
      <c r="C324" s="297"/>
      <c r="D324" s="297"/>
      <c r="E324" s="297"/>
      <c r="F324" s="297"/>
      <c r="G324" s="297"/>
      <c r="H324" s="297"/>
      <c r="I324" s="297"/>
      <c r="J324" s="297"/>
      <c r="K324" s="297"/>
      <c r="L324" s="297"/>
      <c r="M324" s="297"/>
      <c r="N324" s="297"/>
      <c r="O324" s="297"/>
      <c r="P324" s="1"/>
      <c r="Q324" s="1"/>
      <c r="R324" s="1"/>
      <c r="S324" s="1"/>
      <c r="T324" s="1"/>
      <c r="U324" s="1"/>
      <c r="V324" s="1"/>
      <c r="W324" s="1"/>
      <c r="X324" s="1"/>
      <c r="Y324" s="1"/>
      <c r="Z324" s="1"/>
    </row>
    <row r="325" spans="1:26" ht="15.75" customHeight="1">
      <c r="A325" s="1"/>
      <c r="B325" s="1"/>
      <c r="C325" s="297"/>
      <c r="D325" s="297"/>
      <c r="E325" s="297"/>
      <c r="F325" s="297"/>
      <c r="G325" s="297"/>
      <c r="H325" s="297"/>
      <c r="I325" s="297"/>
      <c r="J325" s="297"/>
      <c r="K325" s="297"/>
      <c r="L325" s="297"/>
      <c r="M325" s="297"/>
      <c r="N325" s="297"/>
      <c r="O325" s="297"/>
      <c r="P325" s="1"/>
      <c r="Q325" s="1"/>
      <c r="R325" s="1"/>
      <c r="S325" s="1"/>
      <c r="T325" s="1"/>
      <c r="U325" s="1"/>
      <c r="V325" s="1"/>
      <c r="W325" s="1"/>
      <c r="X325" s="1"/>
      <c r="Y325" s="1"/>
      <c r="Z325" s="1"/>
    </row>
    <row r="326" spans="1:26" ht="15.75" customHeight="1">
      <c r="A326" s="1"/>
      <c r="B326" s="1"/>
      <c r="C326" s="297"/>
      <c r="D326" s="297"/>
      <c r="E326" s="297"/>
      <c r="F326" s="297"/>
      <c r="G326" s="297"/>
      <c r="H326" s="297"/>
      <c r="I326" s="297"/>
      <c r="J326" s="297"/>
      <c r="K326" s="297"/>
      <c r="L326" s="297"/>
      <c r="M326" s="297"/>
      <c r="N326" s="297"/>
      <c r="O326" s="297"/>
      <c r="P326" s="1"/>
      <c r="Q326" s="1"/>
      <c r="R326" s="1"/>
      <c r="S326" s="1"/>
      <c r="T326" s="1"/>
      <c r="U326" s="1"/>
      <c r="V326" s="1"/>
      <c r="W326" s="1"/>
      <c r="X326" s="1"/>
      <c r="Y326" s="1"/>
      <c r="Z326" s="1"/>
    </row>
    <row r="327" spans="1:26" ht="15.75" customHeight="1">
      <c r="A327" s="1"/>
      <c r="B327" s="1"/>
      <c r="C327" s="297"/>
      <c r="D327" s="297"/>
      <c r="E327" s="297"/>
      <c r="F327" s="297"/>
      <c r="G327" s="297"/>
      <c r="H327" s="297"/>
      <c r="I327" s="297"/>
      <c r="J327" s="297"/>
      <c r="K327" s="297"/>
      <c r="L327" s="297"/>
      <c r="M327" s="297"/>
      <c r="N327" s="297"/>
      <c r="O327" s="297"/>
      <c r="P327" s="1"/>
      <c r="Q327" s="1"/>
      <c r="R327" s="1"/>
      <c r="S327" s="1"/>
      <c r="T327" s="1"/>
      <c r="U327" s="1"/>
      <c r="V327" s="1"/>
      <c r="W327" s="1"/>
      <c r="X327" s="1"/>
      <c r="Y327" s="1"/>
      <c r="Z327" s="1"/>
    </row>
    <row r="328" spans="1:26" ht="15.75" customHeight="1">
      <c r="A328" s="1"/>
      <c r="B328" s="1"/>
      <c r="C328" s="297"/>
      <c r="D328" s="297"/>
      <c r="E328" s="297"/>
      <c r="F328" s="297"/>
      <c r="G328" s="297"/>
      <c r="H328" s="297"/>
      <c r="I328" s="297"/>
      <c r="J328" s="297"/>
      <c r="K328" s="297"/>
      <c r="L328" s="297"/>
      <c r="M328" s="297"/>
      <c r="N328" s="297"/>
      <c r="O328" s="297"/>
      <c r="P328" s="1"/>
      <c r="Q328" s="1"/>
      <c r="R328" s="1"/>
      <c r="S328" s="1"/>
      <c r="T328" s="1"/>
      <c r="U328" s="1"/>
      <c r="V328" s="1"/>
      <c r="W328" s="1"/>
      <c r="X328" s="1"/>
      <c r="Y328" s="1"/>
      <c r="Z328" s="1"/>
    </row>
    <row r="329" spans="1:26" ht="15.75" customHeight="1">
      <c r="A329" s="1"/>
      <c r="B329" s="1"/>
      <c r="C329" s="297"/>
      <c r="D329" s="297"/>
      <c r="E329" s="297"/>
      <c r="F329" s="297"/>
      <c r="G329" s="297"/>
      <c r="H329" s="297"/>
      <c r="I329" s="297"/>
      <c r="J329" s="297"/>
      <c r="K329" s="297"/>
      <c r="L329" s="297"/>
      <c r="M329" s="297"/>
      <c r="N329" s="297"/>
      <c r="O329" s="297"/>
      <c r="P329" s="1"/>
      <c r="Q329" s="1"/>
      <c r="R329" s="1"/>
      <c r="S329" s="1"/>
      <c r="T329" s="1"/>
      <c r="U329" s="1"/>
      <c r="V329" s="1"/>
      <c r="W329" s="1"/>
      <c r="X329" s="1"/>
      <c r="Y329" s="1"/>
      <c r="Z329" s="1"/>
    </row>
    <row r="330" spans="1:26" ht="15.75" customHeight="1">
      <c r="A330" s="1"/>
      <c r="B330" s="1"/>
      <c r="C330" s="297"/>
      <c r="D330" s="297"/>
      <c r="E330" s="297"/>
      <c r="F330" s="297"/>
      <c r="G330" s="297"/>
      <c r="H330" s="297"/>
      <c r="I330" s="297"/>
      <c r="J330" s="297"/>
      <c r="K330" s="297"/>
      <c r="L330" s="297"/>
      <c r="M330" s="297"/>
      <c r="N330" s="297"/>
      <c r="O330" s="297"/>
      <c r="P330" s="1"/>
      <c r="Q330" s="1"/>
      <c r="R330" s="1"/>
      <c r="S330" s="1"/>
      <c r="T330" s="1"/>
      <c r="U330" s="1"/>
      <c r="V330" s="1"/>
      <c r="W330" s="1"/>
      <c r="X330" s="1"/>
      <c r="Y330" s="1"/>
      <c r="Z330" s="1"/>
    </row>
    <row r="331" spans="1:26" ht="15.75" customHeight="1">
      <c r="A331" s="1"/>
      <c r="B331" s="1"/>
      <c r="C331" s="297"/>
      <c r="D331" s="297"/>
      <c r="E331" s="297"/>
      <c r="F331" s="297"/>
      <c r="G331" s="297"/>
      <c r="H331" s="297"/>
      <c r="I331" s="297"/>
      <c r="J331" s="297"/>
      <c r="K331" s="297"/>
      <c r="L331" s="297"/>
      <c r="M331" s="297"/>
      <c r="N331" s="297"/>
      <c r="O331" s="297"/>
      <c r="P331" s="1"/>
      <c r="Q331" s="1"/>
      <c r="R331" s="1"/>
      <c r="S331" s="1"/>
      <c r="T331" s="1"/>
      <c r="U331" s="1"/>
      <c r="V331" s="1"/>
      <c r="W331" s="1"/>
      <c r="X331" s="1"/>
      <c r="Y331" s="1"/>
      <c r="Z331" s="1"/>
    </row>
    <row r="332" spans="1:26" ht="15.75" customHeight="1">
      <c r="A332" s="1"/>
      <c r="B332" s="1"/>
      <c r="C332" s="297"/>
      <c r="D332" s="297"/>
      <c r="E332" s="297"/>
      <c r="F332" s="297"/>
      <c r="G332" s="297"/>
      <c r="H332" s="297"/>
      <c r="I332" s="297"/>
      <c r="J332" s="297"/>
      <c r="K332" s="297"/>
      <c r="L332" s="297"/>
      <c r="M332" s="297"/>
      <c r="N332" s="297"/>
      <c r="O332" s="297"/>
      <c r="P332" s="1"/>
      <c r="Q332" s="1"/>
      <c r="R332" s="1"/>
      <c r="S332" s="1"/>
      <c r="T332" s="1"/>
      <c r="U332" s="1"/>
      <c r="V332" s="1"/>
      <c r="W332" s="1"/>
      <c r="X332" s="1"/>
      <c r="Y332" s="1"/>
      <c r="Z332" s="1"/>
    </row>
    <row r="333" spans="1:26" ht="15.75" customHeight="1">
      <c r="A333" s="1"/>
      <c r="B333" s="1"/>
      <c r="C333" s="297"/>
      <c r="D333" s="297"/>
      <c r="E333" s="297"/>
      <c r="F333" s="297"/>
      <c r="G333" s="297"/>
      <c r="H333" s="297"/>
      <c r="I333" s="297"/>
      <c r="J333" s="297"/>
      <c r="K333" s="297"/>
      <c r="L333" s="297"/>
      <c r="M333" s="297"/>
      <c r="N333" s="297"/>
      <c r="O333" s="297"/>
      <c r="P333" s="1"/>
      <c r="Q333" s="1"/>
      <c r="R333" s="1"/>
      <c r="S333" s="1"/>
      <c r="T333" s="1"/>
      <c r="U333" s="1"/>
      <c r="V333" s="1"/>
      <c r="W333" s="1"/>
      <c r="X333" s="1"/>
      <c r="Y333" s="1"/>
      <c r="Z333" s="1"/>
    </row>
    <row r="334" spans="1:26" ht="15.75" customHeight="1">
      <c r="A334" s="1"/>
      <c r="B334" s="1"/>
      <c r="C334" s="297"/>
      <c r="D334" s="297"/>
      <c r="E334" s="297"/>
      <c r="F334" s="297"/>
      <c r="G334" s="297"/>
      <c r="H334" s="297"/>
      <c r="I334" s="297"/>
      <c r="J334" s="297"/>
      <c r="K334" s="297"/>
      <c r="L334" s="297"/>
      <c r="M334" s="297"/>
      <c r="N334" s="297"/>
      <c r="O334" s="297"/>
      <c r="P334" s="1"/>
      <c r="Q334" s="1"/>
      <c r="R334" s="1"/>
      <c r="S334" s="1"/>
      <c r="T334" s="1"/>
      <c r="U334" s="1"/>
      <c r="V334" s="1"/>
      <c r="W334" s="1"/>
      <c r="X334" s="1"/>
      <c r="Y334" s="1"/>
      <c r="Z334" s="1"/>
    </row>
    <row r="335" spans="1:26" ht="15.75" customHeight="1">
      <c r="A335" s="1"/>
      <c r="B335" s="1"/>
      <c r="C335" s="297"/>
      <c r="D335" s="297"/>
      <c r="E335" s="297"/>
      <c r="F335" s="297"/>
      <c r="G335" s="297"/>
      <c r="H335" s="297"/>
      <c r="I335" s="297"/>
      <c r="J335" s="297"/>
      <c r="K335" s="297"/>
      <c r="L335" s="297"/>
      <c r="M335" s="297"/>
      <c r="N335" s="297"/>
      <c r="O335" s="297"/>
      <c r="P335" s="1"/>
      <c r="Q335" s="1"/>
      <c r="R335" s="1"/>
      <c r="S335" s="1"/>
      <c r="T335" s="1"/>
      <c r="U335" s="1"/>
      <c r="V335" s="1"/>
      <c r="W335" s="1"/>
      <c r="X335" s="1"/>
      <c r="Y335" s="1"/>
      <c r="Z335" s="1"/>
    </row>
    <row r="336" spans="1:26" ht="15.75" customHeight="1">
      <c r="A336" s="1"/>
      <c r="B336" s="1"/>
      <c r="C336" s="297"/>
      <c r="D336" s="297"/>
      <c r="E336" s="297"/>
      <c r="F336" s="297"/>
      <c r="G336" s="297"/>
      <c r="H336" s="297"/>
      <c r="I336" s="297"/>
      <c r="J336" s="297"/>
      <c r="K336" s="297"/>
      <c r="L336" s="297"/>
      <c r="M336" s="297"/>
      <c r="N336" s="297"/>
      <c r="O336" s="297"/>
      <c r="P336" s="1"/>
      <c r="Q336" s="1"/>
      <c r="R336" s="1"/>
      <c r="S336" s="1"/>
      <c r="T336" s="1"/>
      <c r="U336" s="1"/>
      <c r="V336" s="1"/>
      <c r="W336" s="1"/>
      <c r="X336" s="1"/>
      <c r="Y336" s="1"/>
      <c r="Z336" s="1"/>
    </row>
    <row r="337" spans="1:26" ht="15.75" customHeight="1">
      <c r="A337" s="1"/>
      <c r="B337" s="1"/>
      <c r="C337" s="297"/>
      <c r="D337" s="297"/>
      <c r="E337" s="297"/>
      <c r="F337" s="297"/>
      <c r="G337" s="297"/>
      <c r="H337" s="297"/>
      <c r="I337" s="297"/>
      <c r="J337" s="297"/>
      <c r="K337" s="297"/>
      <c r="L337" s="297"/>
      <c r="M337" s="297"/>
      <c r="N337" s="297"/>
      <c r="O337" s="297"/>
      <c r="P337" s="1"/>
      <c r="Q337" s="1"/>
      <c r="R337" s="1"/>
      <c r="S337" s="1"/>
      <c r="T337" s="1"/>
      <c r="U337" s="1"/>
      <c r="V337" s="1"/>
      <c r="W337" s="1"/>
      <c r="X337" s="1"/>
      <c r="Y337" s="1"/>
      <c r="Z337" s="1"/>
    </row>
    <row r="338" spans="1:26" ht="15.75" customHeight="1">
      <c r="A338" s="1"/>
      <c r="B338" s="1"/>
      <c r="C338" s="297"/>
      <c r="D338" s="297"/>
      <c r="E338" s="297"/>
      <c r="F338" s="297"/>
      <c r="G338" s="297"/>
      <c r="H338" s="297"/>
      <c r="I338" s="297"/>
      <c r="J338" s="297"/>
      <c r="K338" s="297"/>
      <c r="L338" s="297"/>
      <c r="M338" s="297"/>
      <c r="N338" s="297"/>
      <c r="O338" s="297"/>
      <c r="P338" s="1"/>
      <c r="Q338" s="1"/>
      <c r="R338" s="1"/>
      <c r="S338" s="1"/>
      <c r="T338" s="1"/>
      <c r="U338" s="1"/>
      <c r="V338" s="1"/>
      <c r="W338" s="1"/>
      <c r="X338" s="1"/>
      <c r="Y338" s="1"/>
      <c r="Z338" s="1"/>
    </row>
    <row r="339" spans="1:26" ht="15.75" customHeight="1">
      <c r="A339" s="1"/>
      <c r="B339" s="1"/>
      <c r="C339" s="297"/>
      <c r="D339" s="297"/>
      <c r="E339" s="297"/>
      <c r="F339" s="297"/>
      <c r="G339" s="297"/>
      <c r="H339" s="297"/>
      <c r="I339" s="297"/>
      <c r="J339" s="297"/>
      <c r="K339" s="297"/>
      <c r="L339" s="297"/>
      <c r="M339" s="297"/>
      <c r="N339" s="297"/>
      <c r="O339" s="297"/>
      <c r="P339" s="1"/>
      <c r="Q339" s="1"/>
      <c r="R339" s="1"/>
      <c r="S339" s="1"/>
      <c r="T339" s="1"/>
      <c r="U339" s="1"/>
      <c r="V339" s="1"/>
      <c r="W339" s="1"/>
      <c r="X339" s="1"/>
      <c r="Y339" s="1"/>
      <c r="Z339" s="1"/>
    </row>
    <row r="340" spans="1:26" ht="15.75" customHeight="1">
      <c r="A340" s="1"/>
      <c r="B340" s="1"/>
      <c r="C340" s="297"/>
      <c r="D340" s="297"/>
      <c r="E340" s="297"/>
      <c r="F340" s="297"/>
      <c r="G340" s="297"/>
      <c r="H340" s="297"/>
      <c r="I340" s="297"/>
      <c r="J340" s="297"/>
      <c r="K340" s="297"/>
      <c r="L340" s="297"/>
      <c r="M340" s="297"/>
      <c r="N340" s="297"/>
      <c r="O340" s="297"/>
      <c r="P340" s="1"/>
      <c r="Q340" s="1"/>
      <c r="R340" s="1"/>
      <c r="S340" s="1"/>
      <c r="T340" s="1"/>
      <c r="U340" s="1"/>
      <c r="V340" s="1"/>
      <c r="W340" s="1"/>
      <c r="X340" s="1"/>
      <c r="Y340" s="1"/>
      <c r="Z340" s="1"/>
    </row>
    <row r="341" spans="1:26" ht="15.75" customHeight="1">
      <c r="A341" s="1"/>
      <c r="B341" s="1"/>
      <c r="C341" s="297"/>
      <c r="D341" s="297"/>
      <c r="E341" s="297"/>
      <c r="F341" s="297"/>
      <c r="G341" s="297"/>
      <c r="H341" s="297"/>
      <c r="I341" s="297"/>
      <c r="J341" s="297"/>
      <c r="K341" s="297"/>
      <c r="L341" s="297"/>
      <c r="M341" s="297"/>
      <c r="N341" s="297"/>
      <c r="O341" s="297"/>
      <c r="P341" s="1"/>
      <c r="Q341" s="1"/>
      <c r="R341" s="1"/>
      <c r="S341" s="1"/>
      <c r="T341" s="1"/>
      <c r="U341" s="1"/>
      <c r="V341" s="1"/>
      <c r="W341" s="1"/>
      <c r="X341" s="1"/>
      <c r="Y341" s="1"/>
      <c r="Z341" s="1"/>
    </row>
    <row r="342" spans="1:26" ht="15.75" customHeight="1">
      <c r="A342" s="1"/>
      <c r="B342" s="1"/>
      <c r="C342" s="297"/>
      <c r="D342" s="297"/>
      <c r="E342" s="297"/>
      <c r="F342" s="297"/>
      <c r="G342" s="297"/>
      <c r="H342" s="297"/>
      <c r="I342" s="297"/>
      <c r="J342" s="297"/>
      <c r="K342" s="297"/>
      <c r="L342" s="297"/>
      <c r="M342" s="297"/>
      <c r="N342" s="297"/>
      <c r="O342" s="297"/>
      <c r="P342" s="1"/>
      <c r="Q342" s="1"/>
      <c r="R342" s="1"/>
      <c r="S342" s="1"/>
      <c r="T342" s="1"/>
      <c r="U342" s="1"/>
      <c r="V342" s="1"/>
      <c r="W342" s="1"/>
      <c r="X342" s="1"/>
      <c r="Y342" s="1"/>
      <c r="Z342" s="1"/>
    </row>
    <row r="343" spans="1:26" ht="15.75" customHeight="1">
      <c r="A343" s="1"/>
      <c r="B343" s="1"/>
      <c r="C343" s="297"/>
      <c r="D343" s="297"/>
      <c r="E343" s="297"/>
      <c r="F343" s="297"/>
      <c r="G343" s="297"/>
      <c r="H343" s="297"/>
      <c r="I343" s="297"/>
      <c r="J343" s="297"/>
      <c r="K343" s="297"/>
      <c r="L343" s="297"/>
      <c r="M343" s="297"/>
      <c r="N343" s="297"/>
      <c r="O343" s="297"/>
      <c r="P343" s="1"/>
      <c r="Q343" s="1"/>
      <c r="R343" s="1"/>
      <c r="S343" s="1"/>
      <c r="T343" s="1"/>
      <c r="U343" s="1"/>
      <c r="V343" s="1"/>
      <c r="W343" s="1"/>
      <c r="X343" s="1"/>
      <c r="Y343" s="1"/>
      <c r="Z343" s="1"/>
    </row>
    <row r="344" spans="1:26" ht="15.75" customHeight="1">
      <c r="A344" s="1"/>
      <c r="B344" s="1"/>
      <c r="C344" s="297"/>
      <c r="D344" s="297"/>
      <c r="E344" s="297"/>
      <c r="F344" s="297"/>
      <c r="G344" s="297"/>
      <c r="H344" s="297"/>
      <c r="I344" s="297"/>
      <c r="J344" s="297"/>
      <c r="K344" s="297"/>
      <c r="L344" s="297"/>
      <c r="M344" s="297"/>
      <c r="N344" s="297"/>
      <c r="O344" s="297"/>
      <c r="P344" s="1"/>
      <c r="Q344" s="1"/>
      <c r="R344" s="1"/>
      <c r="S344" s="1"/>
      <c r="T344" s="1"/>
      <c r="U344" s="1"/>
      <c r="V344" s="1"/>
      <c r="W344" s="1"/>
      <c r="X344" s="1"/>
      <c r="Y344" s="1"/>
      <c r="Z344" s="1"/>
    </row>
    <row r="345" spans="1:26" ht="15.75" customHeight="1">
      <c r="A345" s="1"/>
      <c r="B345" s="1"/>
      <c r="C345" s="297"/>
      <c r="D345" s="297"/>
      <c r="E345" s="297"/>
      <c r="F345" s="297"/>
      <c r="G345" s="297"/>
      <c r="H345" s="297"/>
      <c r="I345" s="297"/>
      <c r="J345" s="297"/>
      <c r="K345" s="297"/>
      <c r="L345" s="297"/>
      <c r="M345" s="297"/>
      <c r="N345" s="297"/>
      <c r="O345" s="297"/>
      <c r="P345" s="1"/>
      <c r="Q345" s="1"/>
      <c r="R345" s="1"/>
      <c r="S345" s="1"/>
      <c r="T345" s="1"/>
      <c r="U345" s="1"/>
      <c r="V345" s="1"/>
      <c r="W345" s="1"/>
      <c r="X345" s="1"/>
      <c r="Y345" s="1"/>
      <c r="Z345" s="1"/>
    </row>
    <row r="346" spans="1:26" ht="15.75" customHeight="1">
      <c r="A346" s="1"/>
      <c r="B346" s="1"/>
      <c r="C346" s="297"/>
      <c r="D346" s="297"/>
      <c r="E346" s="297"/>
      <c r="F346" s="297"/>
      <c r="G346" s="297"/>
      <c r="H346" s="297"/>
      <c r="I346" s="297"/>
      <c r="J346" s="297"/>
      <c r="K346" s="297"/>
      <c r="L346" s="297"/>
      <c r="M346" s="297"/>
      <c r="N346" s="297"/>
      <c r="O346" s="297"/>
      <c r="P346" s="1"/>
      <c r="Q346" s="1"/>
      <c r="R346" s="1"/>
      <c r="S346" s="1"/>
      <c r="T346" s="1"/>
      <c r="U346" s="1"/>
      <c r="V346" s="1"/>
      <c r="W346" s="1"/>
      <c r="X346" s="1"/>
      <c r="Y346" s="1"/>
      <c r="Z346" s="1"/>
    </row>
    <row r="347" spans="1:26" ht="15.75" customHeight="1">
      <c r="A347" s="1"/>
      <c r="B347" s="1"/>
      <c r="C347" s="297"/>
      <c r="D347" s="297"/>
      <c r="E347" s="297"/>
      <c r="F347" s="297"/>
      <c r="G347" s="297"/>
      <c r="H347" s="297"/>
      <c r="I347" s="297"/>
      <c r="J347" s="297"/>
      <c r="K347" s="297"/>
      <c r="L347" s="297"/>
      <c r="M347" s="297"/>
      <c r="N347" s="297"/>
      <c r="O347" s="297"/>
      <c r="P347" s="1"/>
      <c r="Q347" s="1"/>
      <c r="R347" s="1"/>
      <c r="S347" s="1"/>
      <c r="T347" s="1"/>
      <c r="U347" s="1"/>
      <c r="V347" s="1"/>
      <c r="W347" s="1"/>
      <c r="X347" s="1"/>
      <c r="Y347" s="1"/>
      <c r="Z347" s="1"/>
    </row>
    <row r="348" spans="1:26" ht="15.75" customHeight="1">
      <c r="A348" s="1"/>
      <c r="B348" s="1"/>
      <c r="C348" s="297"/>
      <c r="D348" s="297"/>
      <c r="E348" s="297"/>
      <c r="F348" s="297"/>
      <c r="G348" s="297"/>
      <c r="H348" s="297"/>
      <c r="I348" s="297"/>
      <c r="J348" s="297"/>
      <c r="K348" s="297"/>
      <c r="L348" s="297"/>
      <c r="M348" s="297"/>
      <c r="N348" s="297"/>
      <c r="O348" s="297"/>
      <c r="P348" s="1"/>
      <c r="Q348" s="1"/>
      <c r="R348" s="1"/>
      <c r="S348" s="1"/>
      <c r="T348" s="1"/>
      <c r="U348" s="1"/>
      <c r="V348" s="1"/>
      <c r="W348" s="1"/>
      <c r="X348" s="1"/>
      <c r="Y348" s="1"/>
      <c r="Z348" s="1"/>
    </row>
    <row r="349" spans="1:26" ht="15.75" customHeight="1">
      <c r="A349" s="1"/>
      <c r="B349" s="1"/>
      <c r="C349" s="297"/>
      <c r="D349" s="297"/>
      <c r="E349" s="297"/>
      <c r="F349" s="297"/>
      <c r="G349" s="297"/>
      <c r="H349" s="297"/>
      <c r="I349" s="297"/>
      <c r="J349" s="297"/>
      <c r="K349" s="297"/>
      <c r="L349" s="297"/>
      <c r="M349" s="297"/>
      <c r="N349" s="297"/>
      <c r="O349" s="297"/>
      <c r="P349" s="1"/>
      <c r="Q349" s="1"/>
      <c r="R349" s="1"/>
      <c r="S349" s="1"/>
      <c r="T349" s="1"/>
      <c r="U349" s="1"/>
      <c r="V349" s="1"/>
      <c r="W349" s="1"/>
      <c r="X349" s="1"/>
      <c r="Y349" s="1"/>
      <c r="Z349" s="1"/>
    </row>
    <row r="350" spans="1:26" ht="15.75" customHeight="1">
      <c r="A350" s="1"/>
      <c r="B350" s="1"/>
      <c r="C350" s="297"/>
      <c r="D350" s="297"/>
      <c r="E350" s="297"/>
      <c r="F350" s="297"/>
      <c r="G350" s="297"/>
      <c r="H350" s="297"/>
      <c r="I350" s="297"/>
      <c r="J350" s="297"/>
      <c r="K350" s="297"/>
      <c r="L350" s="297"/>
      <c r="M350" s="297"/>
      <c r="N350" s="297"/>
      <c r="O350" s="297"/>
      <c r="P350" s="1"/>
      <c r="Q350" s="1"/>
      <c r="R350" s="1"/>
      <c r="S350" s="1"/>
      <c r="T350" s="1"/>
      <c r="U350" s="1"/>
      <c r="V350" s="1"/>
      <c r="W350" s="1"/>
      <c r="X350" s="1"/>
      <c r="Y350" s="1"/>
      <c r="Z350" s="1"/>
    </row>
    <row r="351" spans="1:26" ht="15.75" customHeight="1">
      <c r="A351" s="1"/>
      <c r="B351" s="1"/>
      <c r="C351" s="297"/>
      <c r="D351" s="297"/>
      <c r="E351" s="297"/>
      <c r="F351" s="297"/>
      <c r="G351" s="297"/>
      <c r="H351" s="297"/>
      <c r="I351" s="297"/>
      <c r="J351" s="297"/>
      <c r="K351" s="297"/>
      <c r="L351" s="297"/>
      <c r="M351" s="297"/>
      <c r="N351" s="297"/>
      <c r="O351" s="297"/>
      <c r="P351" s="1"/>
      <c r="Q351" s="1"/>
      <c r="R351" s="1"/>
      <c r="S351" s="1"/>
      <c r="T351" s="1"/>
      <c r="U351" s="1"/>
      <c r="V351" s="1"/>
      <c r="W351" s="1"/>
      <c r="X351" s="1"/>
      <c r="Y351" s="1"/>
      <c r="Z351" s="1"/>
    </row>
    <row r="352" spans="1:26" ht="15.75" customHeight="1">
      <c r="A352" s="1"/>
      <c r="B352" s="1"/>
      <c r="C352" s="297"/>
      <c r="D352" s="297"/>
      <c r="E352" s="297"/>
      <c r="F352" s="297"/>
      <c r="G352" s="297"/>
      <c r="H352" s="297"/>
      <c r="I352" s="297"/>
      <c r="J352" s="297"/>
      <c r="K352" s="297"/>
      <c r="L352" s="297"/>
      <c r="M352" s="297"/>
      <c r="N352" s="297"/>
      <c r="O352" s="297"/>
      <c r="P352" s="1"/>
      <c r="Q352" s="1"/>
      <c r="R352" s="1"/>
      <c r="S352" s="1"/>
      <c r="T352" s="1"/>
      <c r="U352" s="1"/>
      <c r="V352" s="1"/>
      <c r="W352" s="1"/>
      <c r="X352" s="1"/>
      <c r="Y352" s="1"/>
      <c r="Z352" s="1"/>
    </row>
    <row r="353" spans="1:26" ht="15.75" customHeight="1">
      <c r="A353" s="1"/>
      <c r="B353" s="1"/>
      <c r="C353" s="297"/>
      <c r="D353" s="297"/>
      <c r="E353" s="297"/>
      <c r="F353" s="297"/>
      <c r="G353" s="297"/>
      <c r="H353" s="297"/>
      <c r="I353" s="297"/>
      <c r="J353" s="297"/>
      <c r="K353" s="297"/>
      <c r="L353" s="297"/>
      <c r="M353" s="297"/>
      <c r="N353" s="297"/>
      <c r="O353" s="297"/>
      <c r="P353" s="1"/>
      <c r="Q353" s="1"/>
      <c r="R353" s="1"/>
      <c r="S353" s="1"/>
      <c r="T353" s="1"/>
      <c r="U353" s="1"/>
      <c r="V353" s="1"/>
      <c r="W353" s="1"/>
      <c r="X353" s="1"/>
      <c r="Y353" s="1"/>
      <c r="Z353" s="1"/>
    </row>
    <row r="354" spans="1:26" ht="15.75" customHeight="1">
      <c r="A354" s="1"/>
      <c r="B354" s="1"/>
      <c r="C354" s="297"/>
      <c r="D354" s="297"/>
      <c r="E354" s="297"/>
      <c r="F354" s="297"/>
      <c r="G354" s="297"/>
      <c r="H354" s="297"/>
      <c r="I354" s="297"/>
      <c r="J354" s="297"/>
      <c r="K354" s="297"/>
      <c r="L354" s="297"/>
      <c r="M354" s="297"/>
      <c r="N354" s="297"/>
      <c r="O354" s="297"/>
      <c r="P354" s="1"/>
      <c r="Q354" s="1"/>
      <c r="R354" s="1"/>
      <c r="S354" s="1"/>
      <c r="T354" s="1"/>
      <c r="U354" s="1"/>
      <c r="V354" s="1"/>
      <c r="W354" s="1"/>
      <c r="X354" s="1"/>
      <c r="Y354" s="1"/>
      <c r="Z354" s="1"/>
    </row>
    <row r="355" spans="1:26" ht="15.75" customHeight="1">
      <c r="A355" s="1"/>
      <c r="B355" s="1"/>
      <c r="C355" s="297"/>
      <c r="D355" s="297"/>
      <c r="E355" s="297"/>
      <c r="F355" s="297"/>
      <c r="G355" s="297"/>
      <c r="H355" s="297"/>
      <c r="I355" s="297"/>
      <c r="J355" s="297"/>
      <c r="K355" s="297"/>
      <c r="L355" s="297"/>
      <c r="M355" s="297"/>
      <c r="N355" s="297"/>
      <c r="O355" s="297"/>
      <c r="P355" s="1"/>
      <c r="Q355" s="1"/>
      <c r="R355" s="1"/>
      <c r="S355" s="1"/>
      <c r="T355" s="1"/>
      <c r="U355" s="1"/>
      <c r="V355" s="1"/>
      <c r="W355" s="1"/>
      <c r="X355" s="1"/>
      <c r="Y355" s="1"/>
      <c r="Z355" s="1"/>
    </row>
    <row r="356" spans="1:26" ht="15.75" customHeight="1">
      <c r="A356" s="1"/>
      <c r="B356" s="1"/>
      <c r="C356" s="297"/>
      <c r="D356" s="297"/>
      <c r="E356" s="297"/>
      <c r="F356" s="297"/>
      <c r="G356" s="297"/>
      <c r="H356" s="297"/>
      <c r="I356" s="297"/>
      <c r="J356" s="297"/>
      <c r="K356" s="297"/>
      <c r="L356" s="297"/>
      <c r="M356" s="297"/>
      <c r="N356" s="297"/>
      <c r="O356" s="297"/>
      <c r="P356" s="1"/>
      <c r="Q356" s="1"/>
      <c r="R356" s="1"/>
      <c r="S356" s="1"/>
      <c r="T356" s="1"/>
      <c r="U356" s="1"/>
      <c r="V356" s="1"/>
      <c r="W356" s="1"/>
      <c r="X356" s="1"/>
      <c r="Y356" s="1"/>
      <c r="Z356" s="1"/>
    </row>
    <row r="357" spans="1:26" ht="15.75" customHeight="1">
      <c r="A357" s="1"/>
      <c r="B357" s="1"/>
      <c r="C357" s="297"/>
      <c r="D357" s="297"/>
      <c r="E357" s="297"/>
      <c r="F357" s="297"/>
      <c r="G357" s="297"/>
      <c r="H357" s="297"/>
      <c r="I357" s="297"/>
      <c r="J357" s="297"/>
      <c r="K357" s="297"/>
      <c r="L357" s="297"/>
      <c r="M357" s="297"/>
      <c r="N357" s="297"/>
      <c r="O357" s="297"/>
      <c r="P357" s="1"/>
      <c r="Q357" s="1"/>
      <c r="R357" s="1"/>
      <c r="S357" s="1"/>
      <c r="T357" s="1"/>
      <c r="U357" s="1"/>
      <c r="V357" s="1"/>
      <c r="W357" s="1"/>
      <c r="X357" s="1"/>
      <c r="Y357" s="1"/>
      <c r="Z357" s="1"/>
    </row>
    <row r="358" spans="1:26" ht="15.75" customHeight="1">
      <c r="A358" s="1"/>
      <c r="B358" s="1"/>
      <c r="C358" s="297"/>
      <c r="D358" s="297"/>
      <c r="E358" s="297"/>
      <c r="F358" s="297"/>
      <c r="G358" s="297"/>
      <c r="H358" s="297"/>
      <c r="I358" s="297"/>
      <c r="J358" s="297"/>
      <c r="K358" s="297"/>
      <c r="L358" s="297"/>
      <c r="M358" s="297"/>
      <c r="N358" s="297"/>
      <c r="O358" s="297"/>
      <c r="P358" s="1"/>
      <c r="Q358" s="1"/>
      <c r="R358" s="1"/>
      <c r="S358" s="1"/>
      <c r="T358" s="1"/>
      <c r="U358" s="1"/>
      <c r="V358" s="1"/>
      <c r="W358" s="1"/>
      <c r="X358" s="1"/>
      <c r="Y358" s="1"/>
      <c r="Z358" s="1"/>
    </row>
    <row r="359" spans="1:26" ht="15.75" customHeight="1">
      <c r="A359" s="1"/>
      <c r="B359" s="1"/>
      <c r="C359" s="297"/>
      <c r="D359" s="297"/>
      <c r="E359" s="297"/>
      <c r="F359" s="297"/>
      <c r="G359" s="297"/>
      <c r="H359" s="297"/>
      <c r="I359" s="297"/>
      <c r="J359" s="297"/>
      <c r="K359" s="297"/>
      <c r="L359" s="297"/>
      <c r="M359" s="297"/>
      <c r="N359" s="297"/>
      <c r="O359" s="297"/>
      <c r="P359" s="1"/>
      <c r="Q359" s="1"/>
      <c r="R359" s="1"/>
      <c r="S359" s="1"/>
      <c r="T359" s="1"/>
      <c r="U359" s="1"/>
      <c r="V359" s="1"/>
      <c r="W359" s="1"/>
      <c r="X359" s="1"/>
      <c r="Y359" s="1"/>
      <c r="Z359" s="1"/>
    </row>
    <row r="360" spans="1:26" ht="15.75" customHeight="1">
      <c r="A360" s="1"/>
      <c r="B360" s="1"/>
      <c r="C360" s="297"/>
      <c r="D360" s="297"/>
      <c r="E360" s="297"/>
      <c r="F360" s="297"/>
      <c r="G360" s="297"/>
      <c r="H360" s="297"/>
      <c r="I360" s="297"/>
      <c r="J360" s="297"/>
      <c r="K360" s="297"/>
      <c r="L360" s="297"/>
      <c r="M360" s="297"/>
      <c r="N360" s="297"/>
      <c r="O360" s="297"/>
      <c r="P360" s="1"/>
      <c r="Q360" s="1"/>
      <c r="R360" s="1"/>
      <c r="S360" s="1"/>
      <c r="T360" s="1"/>
      <c r="U360" s="1"/>
      <c r="V360" s="1"/>
      <c r="W360" s="1"/>
      <c r="X360" s="1"/>
      <c r="Y360" s="1"/>
      <c r="Z360" s="1"/>
    </row>
    <row r="361" spans="1:26" ht="15.75" customHeight="1">
      <c r="A361" s="1"/>
      <c r="B361" s="1"/>
      <c r="C361" s="297"/>
      <c r="D361" s="297"/>
      <c r="E361" s="297"/>
      <c r="F361" s="297"/>
      <c r="G361" s="297"/>
      <c r="H361" s="297"/>
      <c r="I361" s="297"/>
      <c r="J361" s="297"/>
      <c r="K361" s="297"/>
      <c r="L361" s="297"/>
      <c r="M361" s="297"/>
      <c r="N361" s="297"/>
      <c r="O361" s="297"/>
      <c r="P361" s="1"/>
      <c r="Q361" s="1"/>
      <c r="R361" s="1"/>
      <c r="S361" s="1"/>
      <c r="T361" s="1"/>
      <c r="U361" s="1"/>
      <c r="V361" s="1"/>
      <c r="W361" s="1"/>
      <c r="X361" s="1"/>
      <c r="Y361" s="1"/>
      <c r="Z361" s="1"/>
    </row>
    <row r="362" spans="1:26" ht="15.75" customHeight="1">
      <c r="A362" s="1"/>
      <c r="B362" s="1"/>
      <c r="C362" s="297"/>
      <c r="D362" s="297"/>
      <c r="E362" s="297"/>
      <c r="F362" s="297"/>
      <c r="G362" s="297"/>
      <c r="H362" s="297"/>
      <c r="I362" s="297"/>
      <c r="J362" s="297"/>
      <c r="K362" s="297"/>
      <c r="L362" s="297"/>
      <c r="M362" s="297"/>
      <c r="N362" s="297"/>
      <c r="O362" s="297"/>
      <c r="P362" s="1"/>
      <c r="Q362" s="1"/>
      <c r="R362" s="1"/>
      <c r="S362" s="1"/>
      <c r="T362" s="1"/>
      <c r="U362" s="1"/>
      <c r="V362" s="1"/>
      <c r="W362" s="1"/>
      <c r="X362" s="1"/>
      <c r="Y362" s="1"/>
      <c r="Z362" s="1"/>
    </row>
    <row r="363" spans="1:26" ht="15.75" customHeight="1">
      <c r="A363" s="1"/>
      <c r="B363" s="1"/>
      <c r="C363" s="297"/>
      <c r="D363" s="297"/>
      <c r="E363" s="297"/>
      <c r="F363" s="297"/>
      <c r="G363" s="297"/>
      <c r="H363" s="297"/>
      <c r="I363" s="297"/>
      <c r="J363" s="297"/>
      <c r="K363" s="297"/>
      <c r="L363" s="297"/>
      <c r="M363" s="297"/>
      <c r="N363" s="297"/>
      <c r="O363" s="297"/>
      <c r="P363" s="1"/>
      <c r="Q363" s="1"/>
      <c r="R363" s="1"/>
      <c r="S363" s="1"/>
      <c r="T363" s="1"/>
      <c r="U363" s="1"/>
      <c r="V363" s="1"/>
      <c r="W363" s="1"/>
      <c r="X363" s="1"/>
      <c r="Y363" s="1"/>
      <c r="Z363" s="1"/>
    </row>
    <row r="364" spans="1:26" ht="15.75" customHeight="1">
      <c r="A364" s="1"/>
      <c r="B364" s="1"/>
      <c r="C364" s="297"/>
      <c r="D364" s="297"/>
      <c r="E364" s="297"/>
      <c r="F364" s="297"/>
      <c r="G364" s="297"/>
      <c r="H364" s="297"/>
      <c r="I364" s="297"/>
      <c r="J364" s="297"/>
      <c r="K364" s="297"/>
      <c r="L364" s="297"/>
      <c r="M364" s="297"/>
      <c r="N364" s="297"/>
      <c r="O364" s="297"/>
      <c r="P364" s="1"/>
      <c r="Q364" s="1"/>
      <c r="R364" s="1"/>
      <c r="S364" s="1"/>
      <c r="T364" s="1"/>
      <c r="U364" s="1"/>
      <c r="V364" s="1"/>
      <c r="W364" s="1"/>
      <c r="X364" s="1"/>
      <c r="Y364" s="1"/>
      <c r="Z364" s="1"/>
    </row>
    <row r="365" spans="1:26" ht="15.75" customHeight="1">
      <c r="A365" s="1"/>
      <c r="B365" s="1"/>
      <c r="C365" s="297"/>
      <c r="D365" s="297"/>
      <c r="E365" s="297"/>
      <c r="F365" s="297"/>
      <c r="G365" s="297"/>
      <c r="H365" s="297"/>
      <c r="I365" s="297"/>
      <c r="J365" s="297"/>
      <c r="K365" s="297"/>
      <c r="L365" s="297"/>
      <c r="M365" s="297"/>
      <c r="N365" s="297"/>
      <c r="O365" s="297"/>
      <c r="P365" s="1"/>
      <c r="Q365" s="1"/>
      <c r="R365" s="1"/>
      <c r="S365" s="1"/>
      <c r="T365" s="1"/>
      <c r="U365" s="1"/>
      <c r="V365" s="1"/>
      <c r="W365" s="1"/>
      <c r="X365" s="1"/>
      <c r="Y365" s="1"/>
      <c r="Z365" s="1"/>
    </row>
    <row r="366" spans="1:26" ht="15.75" customHeight="1">
      <c r="A366" s="1"/>
      <c r="B366" s="1"/>
      <c r="C366" s="297"/>
      <c r="D366" s="297"/>
      <c r="E366" s="297"/>
      <c r="F366" s="297"/>
      <c r="G366" s="297"/>
      <c r="H366" s="297"/>
      <c r="I366" s="297"/>
      <c r="J366" s="297"/>
      <c r="K366" s="297"/>
      <c r="L366" s="297"/>
      <c r="M366" s="297"/>
      <c r="N366" s="297"/>
      <c r="O366" s="297"/>
      <c r="P366" s="1"/>
      <c r="Q366" s="1"/>
      <c r="R366" s="1"/>
      <c r="S366" s="1"/>
      <c r="T366" s="1"/>
      <c r="U366" s="1"/>
      <c r="V366" s="1"/>
      <c r="W366" s="1"/>
      <c r="X366" s="1"/>
      <c r="Y366" s="1"/>
      <c r="Z366" s="1"/>
    </row>
    <row r="367" spans="1:26" ht="15.75" customHeight="1">
      <c r="A367" s="1"/>
      <c r="B367" s="1"/>
      <c r="C367" s="297"/>
      <c r="D367" s="297"/>
      <c r="E367" s="297"/>
      <c r="F367" s="297"/>
      <c r="G367" s="297"/>
      <c r="H367" s="297"/>
      <c r="I367" s="297"/>
      <c r="J367" s="297"/>
      <c r="K367" s="297"/>
      <c r="L367" s="297"/>
      <c r="M367" s="297"/>
      <c r="N367" s="297"/>
      <c r="O367" s="297"/>
      <c r="P367" s="1"/>
      <c r="Q367" s="1"/>
      <c r="R367" s="1"/>
      <c r="S367" s="1"/>
      <c r="T367" s="1"/>
      <c r="U367" s="1"/>
      <c r="V367" s="1"/>
      <c r="W367" s="1"/>
      <c r="X367" s="1"/>
      <c r="Y367" s="1"/>
      <c r="Z367" s="1"/>
    </row>
    <row r="368" spans="1:26" ht="15.75" customHeight="1">
      <c r="A368" s="1"/>
      <c r="B368" s="1"/>
      <c r="C368" s="297"/>
      <c r="D368" s="297"/>
      <c r="E368" s="297"/>
      <c r="F368" s="297"/>
      <c r="G368" s="297"/>
      <c r="H368" s="297"/>
      <c r="I368" s="297"/>
      <c r="J368" s="297"/>
      <c r="K368" s="297"/>
      <c r="L368" s="297"/>
      <c r="M368" s="297"/>
      <c r="N368" s="297"/>
      <c r="O368" s="297"/>
      <c r="P368" s="1"/>
      <c r="Q368" s="1"/>
      <c r="R368" s="1"/>
      <c r="S368" s="1"/>
      <c r="T368" s="1"/>
      <c r="U368" s="1"/>
      <c r="V368" s="1"/>
      <c r="W368" s="1"/>
      <c r="X368" s="1"/>
      <c r="Y368" s="1"/>
      <c r="Z368" s="1"/>
    </row>
    <row r="369" spans="1:26" ht="15.75" customHeight="1">
      <c r="A369" s="1"/>
      <c r="B369" s="1"/>
      <c r="C369" s="297"/>
      <c r="D369" s="297"/>
      <c r="E369" s="297"/>
      <c r="F369" s="297"/>
      <c r="G369" s="297"/>
      <c r="H369" s="297"/>
      <c r="I369" s="297"/>
      <c r="J369" s="297"/>
      <c r="K369" s="297"/>
      <c r="L369" s="297"/>
      <c r="M369" s="297"/>
      <c r="N369" s="297"/>
      <c r="O369" s="297"/>
      <c r="P369" s="1"/>
      <c r="Q369" s="1"/>
      <c r="R369" s="1"/>
      <c r="S369" s="1"/>
      <c r="T369" s="1"/>
      <c r="U369" s="1"/>
      <c r="V369" s="1"/>
      <c r="W369" s="1"/>
      <c r="X369" s="1"/>
      <c r="Y369" s="1"/>
      <c r="Z369" s="1"/>
    </row>
    <row r="370" spans="1:26" ht="15.75" customHeight="1">
      <c r="A370" s="1"/>
      <c r="B370" s="1"/>
      <c r="C370" s="297"/>
      <c r="D370" s="297"/>
      <c r="E370" s="297"/>
      <c r="F370" s="297"/>
      <c r="G370" s="297"/>
      <c r="H370" s="297"/>
      <c r="I370" s="297"/>
      <c r="J370" s="297"/>
      <c r="K370" s="297"/>
      <c r="L370" s="297"/>
      <c r="M370" s="297"/>
      <c r="N370" s="297"/>
      <c r="O370" s="297"/>
      <c r="P370" s="1"/>
      <c r="Q370" s="1"/>
      <c r="R370" s="1"/>
      <c r="S370" s="1"/>
      <c r="T370" s="1"/>
      <c r="U370" s="1"/>
      <c r="V370" s="1"/>
      <c r="W370" s="1"/>
      <c r="X370" s="1"/>
      <c r="Y370" s="1"/>
      <c r="Z370" s="1"/>
    </row>
    <row r="371" spans="1:26" ht="15.75" customHeight="1">
      <c r="A371" s="1"/>
      <c r="B371" s="1"/>
      <c r="C371" s="297"/>
      <c r="D371" s="297"/>
      <c r="E371" s="297"/>
      <c r="F371" s="297"/>
      <c r="G371" s="297"/>
      <c r="H371" s="297"/>
      <c r="I371" s="297"/>
      <c r="J371" s="297"/>
      <c r="K371" s="297"/>
      <c r="L371" s="297"/>
      <c r="M371" s="297"/>
      <c r="N371" s="297"/>
      <c r="O371" s="297"/>
      <c r="P371" s="1"/>
      <c r="Q371" s="1"/>
      <c r="R371" s="1"/>
      <c r="S371" s="1"/>
      <c r="T371" s="1"/>
      <c r="U371" s="1"/>
      <c r="V371" s="1"/>
      <c r="W371" s="1"/>
      <c r="X371" s="1"/>
      <c r="Y371" s="1"/>
      <c r="Z371" s="1"/>
    </row>
    <row r="372" spans="1:26" ht="15.75" customHeight="1">
      <c r="A372" s="1"/>
      <c r="B372" s="1"/>
      <c r="C372" s="297"/>
      <c r="D372" s="297"/>
      <c r="E372" s="297"/>
      <c r="F372" s="297"/>
      <c r="G372" s="297"/>
      <c r="H372" s="297"/>
      <c r="I372" s="297"/>
      <c r="J372" s="297"/>
      <c r="K372" s="297"/>
      <c r="L372" s="297"/>
      <c r="M372" s="297"/>
      <c r="N372" s="297"/>
      <c r="O372" s="297"/>
      <c r="P372" s="1"/>
      <c r="Q372" s="1"/>
      <c r="R372" s="1"/>
      <c r="S372" s="1"/>
      <c r="T372" s="1"/>
      <c r="U372" s="1"/>
      <c r="V372" s="1"/>
      <c r="W372" s="1"/>
      <c r="X372" s="1"/>
      <c r="Y372" s="1"/>
      <c r="Z372" s="1"/>
    </row>
    <row r="373" spans="1:26" ht="15.75" customHeight="1">
      <c r="A373" s="1"/>
      <c r="B373" s="1"/>
      <c r="C373" s="297"/>
      <c r="D373" s="297"/>
      <c r="E373" s="297"/>
      <c r="F373" s="297"/>
      <c r="G373" s="297"/>
      <c r="H373" s="297"/>
      <c r="I373" s="297"/>
      <c r="J373" s="297"/>
      <c r="K373" s="297"/>
      <c r="L373" s="297"/>
      <c r="M373" s="297"/>
      <c r="N373" s="297"/>
      <c r="O373" s="297"/>
      <c r="P373" s="1"/>
      <c r="Q373" s="1"/>
      <c r="R373" s="1"/>
      <c r="S373" s="1"/>
      <c r="T373" s="1"/>
      <c r="U373" s="1"/>
      <c r="V373" s="1"/>
      <c r="W373" s="1"/>
      <c r="X373" s="1"/>
      <c r="Y373" s="1"/>
      <c r="Z373" s="1"/>
    </row>
    <row r="374" spans="1:26" ht="15.75" customHeight="1">
      <c r="A374" s="1"/>
      <c r="B374" s="1"/>
      <c r="C374" s="297"/>
      <c r="D374" s="297"/>
      <c r="E374" s="297"/>
      <c r="F374" s="297"/>
      <c r="G374" s="297"/>
      <c r="H374" s="297"/>
      <c r="I374" s="297"/>
      <c r="J374" s="297"/>
      <c r="K374" s="297"/>
      <c r="L374" s="297"/>
      <c r="M374" s="297"/>
      <c r="N374" s="297"/>
      <c r="O374" s="297"/>
      <c r="P374" s="1"/>
      <c r="Q374" s="1"/>
      <c r="R374" s="1"/>
      <c r="S374" s="1"/>
      <c r="T374" s="1"/>
      <c r="U374" s="1"/>
      <c r="V374" s="1"/>
      <c r="W374" s="1"/>
      <c r="X374" s="1"/>
      <c r="Y374" s="1"/>
      <c r="Z374" s="1"/>
    </row>
    <row r="375" spans="1:26" ht="15.75" customHeight="1">
      <c r="A375" s="1"/>
      <c r="B375" s="1"/>
      <c r="C375" s="297"/>
      <c r="D375" s="297"/>
      <c r="E375" s="297"/>
      <c r="F375" s="297"/>
      <c r="G375" s="297"/>
      <c r="H375" s="297"/>
      <c r="I375" s="297"/>
      <c r="J375" s="297"/>
      <c r="K375" s="297"/>
      <c r="L375" s="297"/>
      <c r="M375" s="297"/>
      <c r="N375" s="297"/>
      <c r="O375" s="297"/>
      <c r="P375" s="1"/>
      <c r="Q375" s="1"/>
      <c r="R375" s="1"/>
      <c r="S375" s="1"/>
      <c r="T375" s="1"/>
      <c r="U375" s="1"/>
      <c r="V375" s="1"/>
      <c r="W375" s="1"/>
      <c r="X375" s="1"/>
      <c r="Y375" s="1"/>
      <c r="Z375" s="1"/>
    </row>
    <row r="376" spans="1:26" ht="15.75" customHeight="1">
      <c r="A376" s="1"/>
      <c r="B376" s="1"/>
      <c r="C376" s="297"/>
      <c r="D376" s="297"/>
      <c r="E376" s="297"/>
      <c r="F376" s="297"/>
      <c r="G376" s="297"/>
      <c r="H376" s="297"/>
      <c r="I376" s="297"/>
      <c r="J376" s="297"/>
      <c r="K376" s="297"/>
      <c r="L376" s="297"/>
      <c r="M376" s="297"/>
      <c r="N376" s="297"/>
      <c r="O376" s="297"/>
      <c r="P376" s="1"/>
      <c r="Q376" s="1"/>
      <c r="R376" s="1"/>
      <c r="S376" s="1"/>
      <c r="T376" s="1"/>
      <c r="U376" s="1"/>
      <c r="V376" s="1"/>
      <c r="W376" s="1"/>
      <c r="X376" s="1"/>
      <c r="Y376" s="1"/>
      <c r="Z376" s="1"/>
    </row>
    <row r="377" spans="1:26" ht="15.75" customHeight="1">
      <c r="A377" s="1"/>
      <c r="B377" s="1"/>
      <c r="C377" s="297"/>
      <c r="D377" s="297"/>
      <c r="E377" s="297"/>
      <c r="F377" s="297"/>
      <c r="G377" s="297"/>
      <c r="H377" s="297"/>
      <c r="I377" s="297"/>
      <c r="J377" s="297"/>
      <c r="K377" s="297"/>
      <c r="L377" s="297"/>
      <c r="M377" s="297"/>
      <c r="N377" s="297"/>
      <c r="O377" s="297"/>
      <c r="P377" s="1"/>
      <c r="Q377" s="1"/>
      <c r="R377" s="1"/>
      <c r="S377" s="1"/>
      <c r="T377" s="1"/>
      <c r="U377" s="1"/>
      <c r="V377" s="1"/>
      <c r="W377" s="1"/>
      <c r="X377" s="1"/>
      <c r="Y377" s="1"/>
      <c r="Z377" s="1"/>
    </row>
    <row r="378" spans="1:26" ht="15.75" customHeight="1">
      <c r="A378" s="1"/>
      <c r="B378" s="1"/>
      <c r="C378" s="297"/>
      <c r="D378" s="297"/>
      <c r="E378" s="297"/>
      <c r="F378" s="297"/>
      <c r="G378" s="297"/>
      <c r="H378" s="297"/>
      <c r="I378" s="297"/>
      <c r="J378" s="297"/>
      <c r="K378" s="297"/>
      <c r="L378" s="297"/>
      <c r="M378" s="297"/>
      <c r="N378" s="297"/>
      <c r="O378" s="297"/>
      <c r="P378" s="1"/>
      <c r="Q378" s="1"/>
      <c r="R378" s="1"/>
      <c r="S378" s="1"/>
      <c r="T378" s="1"/>
      <c r="U378" s="1"/>
      <c r="V378" s="1"/>
      <c r="W378" s="1"/>
      <c r="X378" s="1"/>
      <c r="Y378" s="1"/>
      <c r="Z378" s="1"/>
    </row>
    <row r="379" spans="1:26" ht="15.75" customHeight="1">
      <c r="A379" s="1"/>
      <c r="B379" s="1"/>
      <c r="C379" s="297"/>
      <c r="D379" s="297"/>
      <c r="E379" s="297"/>
      <c r="F379" s="297"/>
      <c r="G379" s="297"/>
      <c r="H379" s="297"/>
      <c r="I379" s="297"/>
      <c r="J379" s="297"/>
      <c r="K379" s="297"/>
      <c r="L379" s="297"/>
      <c r="M379" s="297"/>
      <c r="N379" s="297"/>
      <c r="O379" s="297"/>
      <c r="P379" s="1"/>
      <c r="Q379" s="1"/>
      <c r="R379" s="1"/>
      <c r="S379" s="1"/>
      <c r="T379" s="1"/>
      <c r="U379" s="1"/>
      <c r="V379" s="1"/>
      <c r="W379" s="1"/>
      <c r="X379" s="1"/>
      <c r="Y379" s="1"/>
      <c r="Z379" s="1"/>
    </row>
    <row r="380" spans="1:26" ht="15.75" customHeight="1">
      <c r="A380" s="1"/>
      <c r="B380" s="1"/>
      <c r="C380" s="297"/>
      <c r="D380" s="297"/>
      <c r="E380" s="297"/>
      <c r="F380" s="297"/>
      <c r="G380" s="297"/>
      <c r="H380" s="297"/>
      <c r="I380" s="297"/>
      <c r="J380" s="297"/>
      <c r="K380" s="297"/>
      <c r="L380" s="297"/>
      <c r="M380" s="297"/>
      <c r="N380" s="297"/>
      <c r="O380" s="297"/>
      <c r="P380" s="1"/>
      <c r="Q380" s="1"/>
      <c r="R380" s="1"/>
      <c r="S380" s="1"/>
      <c r="T380" s="1"/>
      <c r="U380" s="1"/>
      <c r="V380" s="1"/>
      <c r="W380" s="1"/>
      <c r="X380" s="1"/>
      <c r="Y380" s="1"/>
      <c r="Z380" s="1"/>
    </row>
    <row r="381" spans="1:26" ht="15.75" customHeight="1">
      <c r="A381" s="1"/>
      <c r="B381" s="1"/>
      <c r="C381" s="297"/>
      <c r="D381" s="297"/>
      <c r="E381" s="297"/>
      <c r="F381" s="297"/>
      <c r="G381" s="297"/>
      <c r="H381" s="297"/>
      <c r="I381" s="297"/>
      <c r="J381" s="297"/>
      <c r="K381" s="297"/>
      <c r="L381" s="297"/>
      <c r="M381" s="297"/>
      <c r="N381" s="297"/>
      <c r="O381" s="297"/>
      <c r="P381" s="1"/>
      <c r="Q381" s="1"/>
      <c r="R381" s="1"/>
      <c r="S381" s="1"/>
      <c r="T381" s="1"/>
      <c r="U381" s="1"/>
      <c r="V381" s="1"/>
      <c r="W381" s="1"/>
      <c r="X381" s="1"/>
      <c r="Y381" s="1"/>
      <c r="Z381" s="1"/>
    </row>
    <row r="382" spans="1:26" ht="15.75" customHeight="1">
      <c r="A382" s="1"/>
      <c r="B382" s="1"/>
      <c r="C382" s="297"/>
      <c r="D382" s="297"/>
      <c r="E382" s="297"/>
      <c r="F382" s="297"/>
      <c r="G382" s="297"/>
      <c r="H382" s="297"/>
      <c r="I382" s="297"/>
      <c r="J382" s="297"/>
      <c r="K382" s="297"/>
      <c r="L382" s="297"/>
      <c r="M382" s="297"/>
      <c r="N382" s="297"/>
      <c r="O382" s="297"/>
      <c r="P382" s="1"/>
      <c r="Q382" s="1"/>
      <c r="R382" s="1"/>
      <c r="S382" s="1"/>
      <c r="T382" s="1"/>
      <c r="U382" s="1"/>
      <c r="V382" s="1"/>
      <c r="W382" s="1"/>
      <c r="X382" s="1"/>
      <c r="Y382" s="1"/>
      <c r="Z382" s="1"/>
    </row>
    <row r="383" spans="1:26" ht="15.75" customHeight="1">
      <c r="A383" s="1"/>
      <c r="B383" s="1"/>
      <c r="C383" s="297"/>
      <c r="D383" s="297"/>
      <c r="E383" s="297"/>
      <c r="F383" s="297"/>
      <c r="G383" s="297"/>
      <c r="H383" s="297"/>
      <c r="I383" s="297"/>
      <c r="J383" s="297"/>
      <c r="K383" s="297"/>
      <c r="L383" s="297"/>
      <c r="M383" s="297"/>
      <c r="N383" s="297"/>
      <c r="O383" s="297"/>
      <c r="P383" s="1"/>
      <c r="Q383" s="1"/>
      <c r="R383" s="1"/>
      <c r="S383" s="1"/>
      <c r="T383" s="1"/>
      <c r="U383" s="1"/>
      <c r="V383" s="1"/>
      <c r="W383" s="1"/>
      <c r="X383" s="1"/>
      <c r="Y383" s="1"/>
      <c r="Z383" s="1"/>
    </row>
    <row r="384" spans="1:26" ht="15.75" customHeight="1">
      <c r="A384" s="1"/>
      <c r="B384" s="1"/>
      <c r="C384" s="297"/>
      <c r="D384" s="297"/>
      <c r="E384" s="297"/>
      <c r="F384" s="297"/>
      <c r="G384" s="297"/>
      <c r="H384" s="297"/>
      <c r="I384" s="297"/>
      <c r="J384" s="297"/>
      <c r="K384" s="297"/>
      <c r="L384" s="297"/>
      <c r="M384" s="297"/>
      <c r="N384" s="297"/>
      <c r="O384" s="297"/>
      <c r="P384" s="1"/>
      <c r="Q384" s="1"/>
      <c r="R384" s="1"/>
      <c r="S384" s="1"/>
      <c r="T384" s="1"/>
      <c r="U384" s="1"/>
      <c r="V384" s="1"/>
      <c r="W384" s="1"/>
      <c r="X384" s="1"/>
      <c r="Y384" s="1"/>
      <c r="Z384" s="1"/>
    </row>
    <row r="385" spans="1:26" ht="15.75" customHeight="1">
      <c r="A385" s="1"/>
      <c r="B385" s="1"/>
      <c r="C385" s="297"/>
      <c r="D385" s="297"/>
      <c r="E385" s="297"/>
      <c r="F385" s="297"/>
      <c r="G385" s="297"/>
      <c r="H385" s="297"/>
      <c r="I385" s="297"/>
      <c r="J385" s="297"/>
      <c r="K385" s="297"/>
      <c r="L385" s="297"/>
      <c r="M385" s="297"/>
      <c r="N385" s="297"/>
      <c r="O385" s="297"/>
      <c r="P385" s="1"/>
      <c r="Q385" s="1"/>
      <c r="R385" s="1"/>
      <c r="S385" s="1"/>
      <c r="T385" s="1"/>
      <c r="U385" s="1"/>
      <c r="V385" s="1"/>
      <c r="W385" s="1"/>
      <c r="X385" s="1"/>
      <c r="Y385" s="1"/>
      <c r="Z385" s="1"/>
    </row>
    <row r="386" spans="1:26" ht="15.75" customHeight="1">
      <c r="A386" s="1"/>
      <c r="B386" s="1"/>
      <c r="C386" s="297"/>
      <c r="D386" s="297"/>
      <c r="E386" s="297"/>
      <c r="F386" s="297"/>
      <c r="G386" s="297"/>
      <c r="H386" s="297"/>
      <c r="I386" s="297"/>
      <c r="J386" s="297"/>
      <c r="K386" s="297"/>
      <c r="L386" s="297"/>
      <c r="M386" s="297"/>
      <c r="N386" s="297"/>
      <c r="O386" s="297"/>
      <c r="P386" s="1"/>
      <c r="Q386" s="1"/>
      <c r="R386" s="1"/>
      <c r="S386" s="1"/>
      <c r="T386" s="1"/>
      <c r="U386" s="1"/>
      <c r="V386" s="1"/>
      <c r="W386" s="1"/>
      <c r="X386" s="1"/>
      <c r="Y386" s="1"/>
      <c r="Z386" s="1"/>
    </row>
    <row r="387" spans="1:26" ht="15.75" customHeight="1">
      <c r="A387" s="1"/>
      <c r="B387" s="1"/>
      <c r="C387" s="297"/>
      <c r="D387" s="297"/>
      <c r="E387" s="297"/>
      <c r="F387" s="297"/>
      <c r="G387" s="297"/>
      <c r="H387" s="297"/>
      <c r="I387" s="297"/>
      <c r="J387" s="297"/>
      <c r="K387" s="297"/>
      <c r="L387" s="297"/>
      <c r="M387" s="297"/>
      <c r="N387" s="297"/>
      <c r="O387" s="297"/>
      <c r="P387" s="1"/>
      <c r="Q387" s="1"/>
      <c r="R387" s="1"/>
      <c r="S387" s="1"/>
      <c r="T387" s="1"/>
      <c r="U387" s="1"/>
      <c r="V387" s="1"/>
      <c r="W387" s="1"/>
      <c r="X387" s="1"/>
      <c r="Y387" s="1"/>
      <c r="Z387" s="1"/>
    </row>
    <row r="388" spans="1:26" ht="15.75" customHeight="1">
      <c r="A388" s="1"/>
      <c r="B388" s="1"/>
      <c r="C388" s="297"/>
      <c r="D388" s="297"/>
      <c r="E388" s="297"/>
      <c r="F388" s="297"/>
      <c r="G388" s="297"/>
      <c r="H388" s="297"/>
      <c r="I388" s="297"/>
      <c r="J388" s="297"/>
      <c r="K388" s="297"/>
      <c r="L388" s="297"/>
      <c r="M388" s="297"/>
      <c r="N388" s="297"/>
      <c r="O388" s="297"/>
      <c r="P388" s="1"/>
      <c r="Q388" s="1"/>
      <c r="R388" s="1"/>
      <c r="S388" s="1"/>
      <c r="T388" s="1"/>
      <c r="U388" s="1"/>
      <c r="V388" s="1"/>
      <c r="W388" s="1"/>
      <c r="X388" s="1"/>
      <c r="Y388" s="1"/>
      <c r="Z388" s="1"/>
    </row>
    <row r="389" spans="1:26" ht="15.75" customHeight="1">
      <c r="A389" s="1"/>
      <c r="B389" s="1"/>
      <c r="C389" s="297"/>
      <c r="D389" s="297"/>
      <c r="E389" s="297"/>
      <c r="F389" s="297"/>
      <c r="G389" s="297"/>
      <c r="H389" s="297"/>
      <c r="I389" s="297"/>
      <c r="J389" s="297"/>
      <c r="K389" s="297"/>
      <c r="L389" s="297"/>
      <c r="M389" s="297"/>
      <c r="N389" s="297"/>
      <c r="O389" s="297"/>
      <c r="P389" s="1"/>
      <c r="Q389" s="1"/>
      <c r="R389" s="1"/>
      <c r="S389" s="1"/>
      <c r="T389" s="1"/>
      <c r="U389" s="1"/>
      <c r="V389" s="1"/>
      <c r="W389" s="1"/>
      <c r="X389" s="1"/>
      <c r="Y389" s="1"/>
      <c r="Z389" s="1"/>
    </row>
    <row r="390" spans="1:26" ht="15.75" customHeight="1">
      <c r="A390" s="1"/>
      <c r="B390" s="1"/>
      <c r="C390" s="297"/>
      <c r="D390" s="297"/>
      <c r="E390" s="297"/>
      <c r="F390" s="297"/>
      <c r="G390" s="297"/>
      <c r="H390" s="297"/>
      <c r="I390" s="297"/>
      <c r="J390" s="297"/>
      <c r="K390" s="297"/>
      <c r="L390" s="297"/>
      <c r="M390" s="297"/>
      <c r="N390" s="297"/>
      <c r="O390" s="297"/>
      <c r="P390" s="1"/>
      <c r="Q390" s="1"/>
      <c r="R390" s="1"/>
      <c r="S390" s="1"/>
      <c r="T390" s="1"/>
      <c r="U390" s="1"/>
      <c r="V390" s="1"/>
      <c r="W390" s="1"/>
      <c r="X390" s="1"/>
      <c r="Y390" s="1"/>
      <c r="Z390" s="1"/>
    </row>
    <row r="391" spans="1:26" ht="15.75" customHeight="1">
      <c r="A391" s="1"/>
      <c r="B391" s="1"/>
      <c r="C391" s="297"/>
      <c r="D391" s="297"/>
      <c r="E391" s="297"/>
      <c r="F391" s="297"/>
      <c r="G391" s="297"/>
      <c r="H391" s="297"/>
      <c r="I391" s="297"/>
      <c r="J391" s="297"/>
      <c r="K391" s="297"/>
      <c r="L391" s="297"/>
      <c r="M391" s="297"/>
      <c r="N391" s="297"/>
      <c r="O391" s="297"/>
      <c r="P391" s="1"/>
      <c r="Q391" s="1"/>
      <c r="R391" s="1"/>
      <c r="S391" s="1"/>
      <c r="T391" s="1"/>
      <c r="U391" s="1"/>
      <c r="V391" s="1"/>
      <c r="W391" s="1"/>
      <c r="X391" s="1"/>
      <c r="Y391" s="1"/>
      <c r="Z391" s="1"/>
    </row>
    <row r="392" spans="1:26" ht="15.75" customHeight="1">
      <c r="A392" s="1"/>
      <c r="B392" s="1"/>
      <c r="C392" s="297"/>
      <c r="D392" s="297"/>
      <c r="E392" s="297"/>
      <c r="F392" s="297"/>
      <c r="G392" s="297"/>
      <c r="H392" s="297"/>
      <c r="I392" s="297"/>
      <c r="J392" s="297"/>
      <c r="K392" s="297"/>
      <c r="L392" s="297"/>
      <c r="M392" s="297"/>
      <c r="N392" s="297"/>
      <c r="O392" s="297"/>
      <c r="P392" s="1"/>
      <c r="Q392" s="1"/>
      <c r="R392" s="1"/>
      <c r="S392" s="1"/>
      <c r="T392" s="1"/>
      <c r="U392" s="1"/>
      <c r="V392" s="1"/>
      <c r="W392" s="1"/>
      <c r="X392" s="1"/>
      <c r="Y392" s="1"/>
      <c r="Z392" s="1"/>
    </row>
    <row r="393" spans="1:26" ht="15.75" customHeight="1">
      <c r="A393" s="1"/>
      <c r="B393" s="1"/>
      <c r="C393" s="297"/>
      <c r="D393" s="297"/>
      <c r="E393" s="297"/>
      <c r="F393" s="297"/>
      <c r="G393" s="297"/>
      <c r="H393" s="297"/>
      <c r="I393" s="297"/>
      <c r="J393" s="297"/>
      <c r="K393" s="297"/>
      <c r="L393" s="297"/>
      <c r="M393" s="297"/>
      <c r="N393" s="297"/>
      <c r="O393" s="297"/>
      <c r="P393" s="1"/>
      <c r="Q393" s="1"/>
      <c r="R393" s="1"/>
      <c r="S393" s="1"/>
      <c r="T393" s="1"/>
      <c r="U393" s="1"/>
      <c r="V393" s="1"/>
      <c r="W393" s="1"/>
      <c r="X393" s="1"/>
      <c r="Y393" s="1"/>
      <c r="Z393" s="1"/>
    </row>
    <row r="394" spans="1:26" ht="15.75" customHeight="1">
      <c r="A394" s="1"/>
      <c r="B394" s="1"/>
      <c r="C394" s="297"/>
      <c r="D394" s="297"/>
      <c r="E394" s="297"/>
      <c r="F394" s="297"/>
      <c r="G394" s="297"/>
      <c r="H394" s="297"/>
      <c r="I394" s="297"/>
      <c r="J394" s="297"/>
      <c r="K394" s="297"/>
      <c r="L394" s="297"/>
      <c r="M394" s="297"/>
      <c r="N394" s="297"/>
      <c r="O394" s="297"/>
      <c r="P394" s="1"/>
      <c r="Q394" s="1"/>
      <c r="R394" s="1"/>
      <c r="S394" s="1"/>
      <c r="T394" s="1"/>
      <c r="U394" s="1"/>
      <c r="V394" s="1"/>
      <c r="W394" s="1"/>
      <c r="X394" s="1"/>
      <c r="Y394" s="1"/>
      <c r="Z394" s="1"/>
    </row>
    <row r="395" spans="1:26" ht="15.75" customHeight="1">
      <c r="A395" s="1"/>
      <c r="B395" s="1"/>
      <c r="C395" s="297"/>
      <c r="D395" s="297"/>
      <c r="E395" s="297"/>
      <c r="F395" s="297"/>
      <c r="G395" s="297"/>
      <c r="H395" s="297"/>
      <c r="I395" s="297"/>
      <c r="J395" s="297"/>
      <c r="K395" s="297"/>
      <c r="L395" s="297"/>
      <c r="M395" s="297"/>
      <c r="N395" s="297"/>
      <c r="O395" s="297"/>
      <c r="P395" s="1"/>
      <c r="Q395" s="1"/>
      <c r="R395" s="1"/>
      <c r="S395" s="1"/>
      <c r="T395" s="1"/>
      <c r="U395" s="1"/>
      <c r="V395" s="1"/>
      <c r="W395" s="1"/>
      <c r="X395" s="1"/>
      <c r="Y395" s="1"/>
      <c r="Z395" s="1"/>
    </row>
    <row r="396" spans="1:26" ht="15.75" customHeight="1">
      <c r="A396" s="1"/>
      <c r="B396" s="1"/>
      <c r="C396" s="297"/>
      <c r="D396" s="297"/>
      <c r="E396" s="297"/>
      <c r="F396" s="297"/>
      <c r="G396" s="297"/>
      <c r="H396" s="297"/>
      <c r="I396" s="297"/>
      <c r="J396" s="297"/>
      <c r="K396" s="297"/>
      <c r="L396" s="297"/>
      <c r="M396" s="297"/>
      <c r="N396" s="297"/>
      <c r="O396" s="297"/>
      <c r="P396" s="1"/>
      <c r="Q396" s="1"/>
      <c r="R396" s="1"/>
      <c r="S396" s="1"/>
      <c r="T396" s="1"/>
      <c r="U396" s="1"/>
      <c r="V396" s="1"/>
      <c r="W396" s="1"/>
      <c r="X396" s="1"/>
      <c r="Y396" s="1"/>
      <c r="Z396" s="1"/>
    </row>
    <row r="397" spans="1:26" ht="15.75" customHeight="1">
      <c r="A397" s="1"/>
      <c r="B397" s="1"/>
      <c r="C397" s="297"/>
      <c r="D397" s="297"/>
      <c r="E397" s="297"/>
      <c r="F397" s="297"/>
      <c r="G397" s="297"/>
      <c r="H397" s="297"/>
      <c r="I397" s="297"/>
      <c r="J397" s="297"/>
      <c r="K397" s="297"/>
      <c r="L397" s="297"/>
      <c r="M397" s="297"/>
      <c r="N397" s="297"/>
      <c r="O397" s="297"/>
      <c r="P397" s="1"/>
      <c r="Q397" s="1"/>
      <c r="R397" s="1"/>
      <c r="S397" s="1"/>
      <c r="T397" s="1"/>
      <c r="U397" s="1"/>
      <c r="V397" s="1"/>
      <c r="W397" s="1"/>
      <c r="X397" s="1"/>
      <c r="Y397" s="1"/>
      <c r="Z397" s="1"/>
    </row>
    <row r="398" spans="1:26" ht="15.75" customHeight="1">
      <c r="A398" s="1"/>
      <c r="B398" s="1"/>
      <c r="C398" s="297"/>
      <c r="D398" s="297"/>
      <c r="E398" s="297"/>
      <c r="F398" s="297"/>
      <c r="G398" s="297"/>
      <c r="H398" s="297"/>
      <c r="I398" s="297"/>
      <c r="J398" s="297"/>
      <c r="K398" s="297"/>
      <c r="L398" s="297"/>
      <c r="M398" s="297"/>
      <c r="N398" s="297"/>
      <c r="O398" s="297"/>
      <c r="P398" s="1"/>
      <c r="Q398" s="1"/>
      <c r="R398" s="1"/>
      <c r="S398" s="1"/>
      <c r="T398" s="1"/>
      <c r="U398" s="1"/>
      <c r="V398" s="1"/>
      <c r="W398" s="1"/>
      <c r="X398" s="1"/>
      <c r="Y398" s="1"/>
      <c r="Z398" s="1"/>
    </row>
    <row r="399" spans="1:26" ht="15.75" customHeight="1">
      <c r="A399" s="1"/>
      <c r="B399" s="1"/>
      <c r="C399" s="297"/>
      <c r="D399" s="297"/>
      <c r="E399" s="297"/>
      <c r="F399" s="297"/>
      <c r="G399" s="297"/>
      <c r="H399" s="297"/>
      <c r="I399" s="297"/>
      <c r="J399" s="297"/>
      <c r="K399" s="297"/>
      <c r="L399" s="297"/>
      <c r="M399" s="297"/>
      <c r="N399" s="297"/>
      <c r="O399" s="297"/>
      <c r="P399" s="1"/>
      <c r="Q399" s="1"/>
      <c r="R399" s="1"/>
      <c r="S399" s="1"/>
      <c r="T399" s="1"/>
      <c r="U399" s="1"/>
      <c r="V399" s="1"/>
      <c r="W399" s="1"/>
      <c r="X399" s="1"/>
      <c r="Y399" s="1"/>
      <c r="Z399" s="1"/>
    </row>
    <row r="400" spans="1:26" ht="15.75" customHeight="1">
      <c r="A400" s="1"/>
      <c r="B400" s="1"/>
      <c r="C400" s="297"/>
      <c r="D400" s="297"/>
      <c r="E400" s="297"/>
      <c r="F400" s="297"/>
      <c r="G400" s="297"/>
      <c r="H400" s="297"/>
      <c r="I400" s="297"/>
      <c r="J400" s="297"/>
      <c r="K400" s="297"/>
      <c r="L400" s="297"/>
      <c r="M400" s="297"/>
      <c r="N400" s="297"/>
      <c r="O400" s="297"/>
      <c r="P400" s="1"/>
      <c r="Q400" s="1"/>
      <c r="R400" s="1"/>
      <c r="S400" s="1"/>
      <c r="T400" s="1"/>
      <c r="U400" s="1"/>
      <c r="V400" s="1"/>
      <c r="W400" s="1"/>
      <c r="X400" s="1"/>
      <c r="Y400" s="1"/>
      <c r="Z400" s="1"/>
    </row>
    <row r="401" spans="1:26" ht="15.75" customHeight="1">
      <c r="A401" s="1"/>
      <c r="B401" s="1"/>
      <c r="C401" s="297"/>
      <c r="D401" s="297"/>
      <c r="E401" s="297"/>
      <c r="F401" s="297"/>
      <c r="G401" s="297"/>
      <c r="H401" s="297"/>
      <c r="I401" s="297"/>
      <c r="J401" s="297"/>
      <c r="K401" s="297"/>
      <c r="L401" s="297"/>
      <c r="M401" s="297"/>
      <c r="N401" s="297"/>
      <c r="O401" s="297"/>
      <c r="P401" s="1"/>
      <c r="Q401" s="1"/>
      <c r="R401" s="1"/>
      <c r="S401" s="1"/>
      <c r="T401" s="1"/>
      <c r="U401" s="1"/>
      <c r="V401" s="1"/>
      <c r="W401" s="1"/>
      <c r="X401" s="1"/>
      <c r="Y401" s="1"/>
      <c r="Z401" s="1"/>
    </row>
    <row r="402" spans="1:26" ht="15.75" customHeight="1">
      <c r="A402" s="1"/>
      <c r="B402" s="1"/>
      <c r="C402" s="297"/>
      <c r="D402" s="297"/>
      <c r="E402" s="297"/>
      <c r="F402" s="297"/>
      <c r="G402" s="297"/>
      <c r="H402" s="297"/>
      <c r="I402" s="297"/>
      <c r="J402" s="297"/>
      <c r="K402" s="297"/>
      <c r="L402" s="297"/>
      <c r="M402" s="297"/>
      <c r="N402" s="297"/>
      <c r="O402" s="297"/>
      <c r="P402" s="1"/>
      <c r="Q402" s="1"/>
      <c r="R402" s="1"/>
      <c r="S402" s="1"/>
      <c r="T402" s="1"/>
      <c r="U402" s="1"/>
      <c r="V402" s="1"/>
      <c r="W402" s="1"/>
      <c r="X402" s="1"/>
      <c r="Y402" s="1"/>
      <c r="Z402" s="1"/>
    </row>
    <row r="403" spans="1:26" ht="15.75" customHeight="1">
      <c r="A403" s="1"/>
      <c r="B403" s="1"/>
      <c r="C403" s="297"/>
      <c r="D403" s="297"/>
      <c r="E403" s="297"/>
      <c r="F403" s="297"/>
      <c r="G403" s="297"/>
      <c r="H403" s="297"/>
      <c r="I403" s="297"/>
      <c r="J403" s="297"/>
      <c r="K403" s="297"/>
      <c r="L403" s="297"/>
      <c r="M403" s="297"/>
      <c r="N403" s="297"/>
      <c r="O403" s="297"/>
      <c r="P403" s="1"/>
      <c r="Q403" s="1"/>
      <c r="R403" s="1"/>
      <c r="S403" s="1"/>
      <c r="T403" s="1"/>
      <c r="U403" s="1"/>
      <c r="V403" s="1"/>
      <c r="W403" s="1"/>
      <c r="X403" s="1"/>
      <c r="Y403" s="1"/>
      <c r="Z403" s="1"/>
    </row>
    <row r="404" spans="1:26" ht="15.75" customHeight="1">
      <c r="A404" s="1"/>
      <c r="B404" s="1"/>
      <c r="C404" s="297"/>
      <c r="D404" s="297"/>
      <c r="E404" s="297"/>
      <c r="F404" s="297"/>
      <c r="G404" s="297"/>
      <c r="H404" s="297"/>
      <c r="I404" s="297"/>
      <c r="J404" s="297"/>
      <c r="K404" s="297"/>
      <c r="L404" s="297"/>
      <c r="M404" s="297"/>
      <c r="N404" s="297"/>
      <c r="O404" s="297"/>
      <c r="P404" s="1"/>
      <c r="Q404" s="1"/>
      <c r="R404" s="1"/>
      <c r="S404" s="1"/>
      <c r="T404" s="1"/>
      <c r="U404" s="1"/>
      <c r="V404" s="1"/>
      <c r="W404" s="1"/>
      <c r="X404" s="1"/>
      <c r="Y404" s="1"/>
      <c r="Z404" s="1"/>
    </row>
    <row r="405" spans="1:26" ht="15.75" customHeight="1">
      <c r="A405" s="1"/>
      <c r="B405" s="1"/>
      <c r="C405" s="297"/>
      <c r="D405" s="297"/>
      <c r="E405" s="297"/>
      <c r="F405" s="297"/>
      <c r="G405" s="297"/>
      <c r="H405" s="297"/>
      <c r="I405" s="297"/>
      <c r="J405" s="297"/>
      <c r="K405" s="297"/>
      <c r="L405" s="297"/>
      <c r="M405" s="297"/>
      <c r="N405" s="297"/>
      <c r="O405" s="297"/>
      <c r="P405" s="1"/>
      <c r="Q405" s="1"/>
      <c r="R405" s="1"/>
      <c r="S405" s="1"/>
      <c r="T405" s="1"/>
      <c r="U405" s="1"/>
      <c r="V405" s="1"/>
      <c r="W405" s="1"/>
      <c r="X405" s="1"/>
      <c r="Y405" s="1"/>
      <c r="Z405" s="1"/>
    </row>
    <row r="406" spans="1:26" ht="15.75" customHeight="1">
      <c r="A406" s="1"/>
      <c r="B406" s="1"/>
      <c r="C406" s="297"/>
      <c r="D406" s="297"/>
      <c r="E406" s="297"/>
      <c r="F406" s="297"/>
      <c r="G406" s="297"/>
      <c r="H406" s="297"/>
      <c r="I406" s="297"/>
      <c r="J406" s="297"/>
      <c r="K406" s="297"/>
      <c r="L406" s="297"/>
      <c r="M406" s="297"/>
      <c r="N406" s="297"/>
      <c r="O406" s="297"/>
      <c r="P406" s="1"/>
      <c r="Q406" s="1"/>
      <c r="R406" s="1"/>
      <c r="S406" s="1"/>
      <c r="T406" s="1"/>
      <c r="U406" s="1"/>
      <c r="V406" s="1"/>
      <c r="W406" s="1"/>
      <c r="X406" s="1"/>
      <c r="Y406" s="1"/>
      <c r="Z406" s="1"/>
    </row>
    <row r="407" spans="1:26" ht="15.75" customHeight="1">
      <c r="A407" s="1"/>
      <c r="B407" s="1"/>
      <c r="C407" s="297"/>
      <c r="D407" s="297"/>
      <c r="E407" s="297"/>
      <c r="F407" s="297"/>
      <c r="G407" s="297"/>
      <c r="H407" s="297"/>
      <c r="I407" s="297"/>
      <c r="J407" s="297"/>
      <c r="K407" s="297"/>
      <c r="L407" s="297"/>
      <c r="M407" s="297"/>
      <c r="N407" s="297"/>
      <c r="O407" s="297"/>
      <c r="P407" s="1"/>
      <c r="Q407" s="1"/>
      <c r="R407" s="1"/>
      <c r="S407" s="1"/>
      <c r="T407" s="1"/>
      <c r="U407" s="1"/>
      <c r="V407" s="1"/>
      <c r="W407" s="1"/>
      <c r="X407" s="1"/>
      <c r="Y407" s="1"/>
      <c r="Z407" s="1"/>
    </row>
    <row r="408" spans="1:26" ht="15.75" customHeight="1">
      <c r="A408" s="1"/>
      <c r="B408" s="1"/>
      <c r="C408" s="297"/>
      <c r="D408" s="297"/>
      <c r="E408" s="297"/>
      <c r="F408" s="297"/>
      <c r="G408" s="297"/>
      <c r="H408" s="297"/>
      <c r="I408" s="297"/>
      <c r="J408" s="297"/>
      <c r="K408" s="297"/>
      <c r="L408" s="297"/>
      <c r="M408" s="297"/>
      <c r="N408" s="297"/>
      <c r="O408" s="297"/>
      <c r="P408" s="1"/>
      <c r="Q408" s="1"/>
      <c r="R408" s="1"/>
      <c r="S408" s="1"/>
      <c r="T408" s="1"/>
      <c r="U408" s="1"/>
      <c r="V408" s="1"/>
      <c r="W408" s="1"/>
      <c r="X408" s="1"/>
      <c r="Y408" s="1"/>
      <c r="Z408" s="1"/>
    </row>
    <row r="409" spans="1:26" ht="15.75" customHeight="1">
      <c r="A409" s="1"/>
      <c r="B409" s="1"/>
      <c r="C409" s="297"/>
      <c r="D409" s="297"/>
      <c r="E409" s="297"/>
      <c r="F409" s="297"/>
      <c r="G409" s="297"/>
      <c r="H409" s="297"/>
      <c r="I409" s="297"/>
      <c r="J409" s="297"/>
      <c r="K409" s="297"/>
      <c r="L409" s="297"/>
      <c r="M409" s="297"/>
      <c r="N409" s="297"/>
      <c r="O409" s="297"/>
      <c r="P409" s="1"/>
      <c r="Q409" s="1"/>
      <c r="R409" s="1"/>
      <c r="S409" s="1"/>
      <c r="T409" s="1"/>
      <c r="U409" s="1"/>
      <c r="V409" s="1"/>
      <c r="W409" s="1"/>
      <c r="X409" s="1"/>
      <c r="Y409" s="1"/>
      <c r="Z409" s="1"/>
    </row>
    <row r="410" spans="1:26" ht="15.75" customHeight="1">
      <c r="A410" s="1"/>
      <c r="B410" s="1"/>
      <c r="C410" s="297"/>
      <c r="D410" s="297"/>
      <c r="E410" s="297"/>
      <c r="F410" s="297"/>
      <c r="G410" s="297"/>
      <c r="H410" s="297"/>
      <c r="I410" s="297"/>
      <c r="J410" s="297"/>
      <c r="K410" s="297"/>
      <c r="L410" s="297"/>
      <c r="M410" s="297"/>
      <c r="N410" s="297"/>
      <c r="O410" s="297"/>
      <c r="P410" s="1"/>
      <c r="Q410" s="1"/>
      <c r="R410" s="1"/>
      <c r="S410" s="1"/>
      <c r="T410" s="1"/>
      <c r="U410" s="1"/>
      <c r="V410" s="1"/>
      <c r="W410" s="1"/>
      <c r="X410" s="1"/>
      <c r="Y410" s="1"/>
      <c r="Z410" s="1"/>
    </row>
    <row r="411" spans="1:26" ht="15.75" customHeight="1">
      <c r="A411" s="1"/>
      <c r="B411" s="1"/>
      <c r="C411" s="297"/>
      <c r="D411" s="297"/>
      <c r="E411" s="297"/>
      <c r="F411" s="297"/>
      <c r="G411" s="297"/>
      <c r="H411" s="297"/>
      <c r="I411" s="297"/>
      <c r="J411" s="297"/>
      <c r="K411" s="297"/>
      <c r="L411" s="297"/>
      <c r="M411" s="297"/>
      <c r="N411" s="297"/>
      <c r="O411" s="297"/>
      <c r="P411" s="1"/>
      <c r="Q411" s="1"/>
      <c r="R411" s="1"/>
      <c r="S411" s="1"/>
      <c r="T411" s="1"/>
      <c r="U411" s="1"/>
      <c r="V411" s="1"/>
      <c r="W411" s="1"/>
      <c r="X411" s="1"/>
      <c r="Y411" s="1"/>
      <c r="Z411" s="1"/>
    </row>
    <row r="412" spans="1:26" ht="15.75" customHeight="1">
      <c r="A412" s="1"/>
      <c r="B412" s="1"/>
      <c r="C412" s="297"/>
      <c r="D412" s="297"/>
      <c r="E412" s="297"/>
      <c r="F412" s="297"/>
      <c r="G412" s="297"/>
      <c r="H412" s="297"/>
      <c r="I412" s="297"/>
      <c r="J412" s="297"/>
      <c r="K412" s="297"/>
      <c r="L412" s="297"/>
      <c r="M412" s="297"/>
      <c r="N412" s="297"/>
      <c r="O412" s="297"/>
      <c r="P412" s="1"/>
      <c r="Q412" s="1"/>
      <c r="R412" s="1"/>
      <c r="S412" s="1"/>
      <c r="T412" s="1"/>
      <c r="U412" s="1"/>
      <c r="V412" s="1"/>
      <c r="W412" s="1"/>
      <c r="X412" s="1"/>
      <c r="Y412" s="1"/>
      <c r="Z412" s="1"/>
    </row>
    <row r="413" spans="1:26" ht="15.75" customHeight="1">
      <c r="A413" s="1"/>
      <c r="B413" s="1"/>
      <c r="C413" s="297"/>
      <c r="D413" s="297"/>
      <c r="E413" s="297"/>
      <c r="F413" s="297"/>
      <c r="G413" s="297"/>
      <c r="H413" s="297"/>
      <c r="I413" s="297"/>
      <c r="J413" s="297"/>
      <c r="K413" s="297"/>
      <c r="L413" s="297"/>
      <c r="M413" s="297"/>
      <c r="N413" s="297"/>
      <c r="O413" s="297"/>
      <c r="P413" s="1"/>
      <c r="Q413" s="1"/>
      <c r="R413" s="1"/>
      <c r="S413" s="1"/>
      <c r="T413" s="1"/>
      <c r="U413" s="1"/>
      <c r="V413" s="1"/>
      <c r="W413" s="1"/>
      <c r="X413" s="1"/>
      <c r="Y413" s="1"/>
      <c r="Z413" s="1"/>
    </row>
    <row r="414" spans="1:26" ht="15.75" customHeight="1">
      <c r="A414" s="1"/>
      <c r="B414" s="1"/>
      <c r="C414" s="297"/>
      <c r="D414" s="297"/>
      <c r="E414" s="297"/>
      <c r="F414" s="297"/>
      <c r="G414" s="297"/>
      <c r="H414" s="297"/>
      <c r="I414" s="297"/>
      <c r="J414" s="297"/>
      <c r="K414" s="297"/>
      <c r="L414" s="297"/>
      <c r="M414" s="297"/>
      <c r="N414" s="297"/>
      <c r="O414" s="297"/>
      <c r="P414" s="1"/>
      <c r="Q414" s="1"/>
      <c r="R414" s="1"/>
      <c r="S414" s="1"/>
      <c r="T414" s="1"/>
      <c r="U414" s="1"/>
      <c r="V414" s="1"/>
      <c r="W414" s="1"/>
      <c r="X414" s="1"/>
      <c r="Y414" s="1"/>
      <c r="Z414" s="1"/>
    </row>
    <row r="415" spans="1:26" ht="15.75" customHeight="1">
      <c r="A415" s="1"/>
      <c r="B415" s="1"/>
      <c r="C415" s="297"/>
      <c r="D415" s="297"/>
      <c r="E415" s="297"/>
      <c r="F415" s="297"/>
      <c r="G415" s="297"/>
      <c r="H415" s="297"/>
      <c r="I415" s="297"/>
      <c r="J415" s="297"/>
      <c r="K415" s="297"/>
      <c r="L415" s="297"/>
      <c r="M415" s="297"/>
      <c r="N415" s="297"/>
      <c r="O415" s="297"/>
      <c r="P415" s="1"/>
      <c r="Q415" s="1"/>
      <c r="R415" s="1"/>
      <c r="S415" s="1"/>
      <c r="T415" s="1"/>
      <c r="U415" s="1"/>
      <c r="V415" s="1"/>
      <c r="W415" s="1"/>
      <c r="X415" s="1"/>
      <c r="Y415" s="1"/>
      <c r="Z415" s="1"/>
    </row>
    <row r="416" spans="1:26" ht="15.75" customHeight="1">
      <c r="A416" s="1"/>
      <c r="B416" s="1"/>
      <c r="C416" s="297"/>
      <c r="D416" s="297"/>
      <c r="E416" s="297"/>
      <c r="F416" s="297"/>
      <c r="G416" s="297"/>
      <c r="H416" s="297"/>
      <c r="I416" s="297"/>
      <c r="J416" s="297"/>
      <c r="K416" s="297"/>
      <c r="L416" s="297"/>
      <c r="M416" s="297"/>
      <c r="N416" s="297"/>
      <c r="O416" s="297"/>
      <c r="P416" s="1"/>
      <c r="Q416" s="1"/>
      <c r="R416" s="1"/>
      <c r="S416" s="1"/>
      <c r="T416" s="1"/>
      <c r="U416" s="1"/>
      <c r="V416" s="1"/>
      <c r="W416" s="1"/>
      <c r="X416" s="1"/>
      <c r="Y416" s="1"/>
      <c r="Z416" s="1"/>
    </row>
    <row r="417" spans="1:26" ht="15.75" customHeight="1">
      <c r="A417" s="1"/>
      <c r="B417" s="1"/>
      <c r="C417" s="297"/>
      <c r="D417" s="297"/>
      <c r="E417" s="297"/>
      <c r="F417" s="297"/>
      <c r="G417" s="297"/>
      <c r="H417" s="297"/>
      <c r="I417" s="297"/>
      <c r="J417" s="297"/>
      <c r="K417" s="297"/>
      <c r="L417" s="297"/>
      <c r="M417" s="297"/>
      <c r="N417" s="297"/>
      <c r="O417" s="297"/>
      <c r="P417" s="1"/>
      <c r="Q417" s="1"/>
      <c r="R417" s="1"/>
      <c r="S417" s="1"/>
      <c r="T417" s="1"/>
      <c r="U417" s="1"/>
      <c r="V417" s="1"/>
      <c r="W417" s="1"/>
      <c r="X417" s="1"/>
      <c r="Y417" s="1"/>
      <c r="Z417" s="1"/>
    </row>
    <row r="418" spans="1:26" ht="15.75" customHeight="1">
      <c r="A418" s="1"/>
      <c r="B418" s="1"/>
      <c r="C418" s="297"/>
      <c r="D418" s="297"/>
      <c r="E418" s="297"/>
      <c r="F418" s="297"/>
      <c r="G418" s="297"/>
      <c r="H418" s="297"/>
      <c r="I418" s="297"/>
      <c r="J418" s="297"/>
      <c r="K418" s="297"/>
      <c r="L418" s="297"/>
      <c r="M418" s="297"/>
      <c r="N418" s="297"/>
      <c r="O418" s="297"/>
      <c r="P418" s="1"/>
      <c r="Q418" s="1"/>
      <c r="R418" s="1"/>
      <c r="S418" s="1"/>
      <c r="T418" s="1"/>
      <c r="U418" s="1"/>
      <c r="V418" s="1"/>
      <c r="W418" s="1"/>
      <c r="X418" s="1"/>
      <c r="Y418" s="1"/>
      <c r="Z418" s="1"/>
    </row>
    <row r="419" spans="1:26" ht="15.75" customHeight="1">
      <c r="A419" s="1"/>
      <c r="B419" s="1"/>
      <c r="C419" s="297"/>
      <c r="D419" s="297"/>
      <c r="E419" s="297"/>
      <c r="F419" s="297"/>
      <c r="G419" s="297"/>
      <c r="H419" s="297"/>
      <c r="I419" s="297"/>
      <c r="J419" s="297"/>
      <c r="K419" s="297"/>
      <c r="L419" s="297"/>
      <c r="M419" s="297"/>
      <c r="N419" s="297"/>
      <c r="O419" s="297"/>
      <c r="P419" s="1"/>
      <c r="Q419" s="1"/>
      <c r="R419" s="1"/>
      <c r="S419" s="1"/>
      <c r="T419" s="1"/>
      <c r="U419" s="1"/>
      <c r="V419" s="1"/>
      <c r="W419" s="1"/>
      <c r="X419" s="1"/>
      <c r="Y419" s="1"/>
      <c r="Z419" s="1"/>
    </row>
    <row r="420" spans="1:26" ht="15.75" customHeight="1">
      <c r="A420" s="1"/>
      <c r="B420" s="1"/>
      <c r="C420" s="297"/>
      <c r="D420" s="297"/>
      <c r="E420" s="297"/>
      <c r="F420" s="297"/>
      <c r="G420" s="297"/>
      <c r="H420" s="297"/>
      <c r="I420" s="297"/>
      <c r="J420" s="297"/>
      <c r="K420" s="297"/>
      <c r="L420" s="297"/>
      <c r="M420" s="297"/>
      <c r="N420" s="297"/>
      <c r="O420" s="297"/>
      <c r="P420" s="1"/>
      <c r="Q420" s="1"/>
      <c r="R420" s="1"/>
      <c r="S420" s="1"/>
      <c r="T420" s="1"/>
      <c r="U420" s="1"/>
      <c r="V420" s="1"/>
      <c r="W420" s="1"/>
      <c r="X420" s="1"/>
      <c r="Y420" s="1"/>
      <c r="Z420" s="1"/>
    </row>
    <row r="421" spans="1:26" ht="15.75" customHeight="1">
      <c r="A421" s="1"/>
      <c r="B421" s="1"/>
      <c r="C421" s="297"/>
      <c r="D421" s="297"/>
      <c r="E421" s="297"/>
      <c r="F421" s="297"/>
      <c r="G421" s="297"/>
      <c r="H421" s="297"/>
      <c r="I421" s="297"/>
      <c r="J421" s="297"/>
      <c r="K421" s="297"/>
      <c r="L421" s="297"/>
      <c r="M421" s="297"/>
      <c r="N421" s="297"/>
      <c r="O421" s="297"/>
      <c r="P421" s="1"/>
      <c r="Q421" s="1"/>
      <c r="R421" s="1"/>
      <c r="S421" s="1"/>
      <c r="T421" s="1"/>
      <c r="U421" s="1"/>
      <c r="V421" s="1"/>
      <c r="W421" s="1"/>
      <c r="X421" s="1"/>
      <c r="Y421" s="1"/>
      <c r="Z421" s="1"/>
    </row>
    <row r="422" spans="1:26" ht="15.75" customHeight="1">
      <c r="A422" s="1"/>
      <c r="B422" s="1"/>
      <c r="C422" s="297"/>
      <c r="D422" s="297"/>
      <c r="E422" s="297"/>
      <c r="F422" s="297"/>
      <c r="G422" s="297"/>
      <c r="H422" s="297"/>
      <c r="I422" s="297"/>
      <c r="J422" s="297"/>
      <c r="K422" s="297"/>
      <c r="L422" s="297"/>
      <c r="M422" s="297"/>
      <c r="N422" s="297"/>
      <c r="O422" s="297"/>
      <c r="P422" s="1"/>
      <c r="Q422" s="1"/>
      <c r="R422" s="1"/>
      <c r="S422" s="1"/>
      <c r="T422" s="1"/>
      <c r="U422" s="1"/>
      <c r="V422" s="1"/>
      <c r="W422" s="1"/>
      <c r="X422" s="1"/>
      <c r="Y422" s="1"/>
      <c r="Z422" s="1"/>
    </row>
    <row r="423" spans="1:26" ht="15.75" customHeight="1">
      <c r="A423" s="1"/>
      <c r="B423" s="1"/>
      <c r="C423" s="297"/>
      <c r="D423" s="297"/>
      <c r="E423" s="297"/>
      <c r="F423" s="297"/>
      <c r="G423" s="297"/>
      <c r="H423" s="297"/>
      <c r="I423" s="297"/>
      <c r="J423" s="297"/>
      <c r="K423" s="297"/>
      <c r="L423" s="297"/>
      <c r="M423" s="297"/>
      <c r="N423" s="297"/>
      <c r="O423" s="297"/>
      <c r="P423" s="1"/>
      <c r="Q423" s="1"/>
      <c r="R423" s="1"/>
      <c r="S423" s="1"/>
      <c r="T423" s="1"/>
      <c r="U423" s="1"/>
      <c r="V423" s="1"/>
      <c r="W423" s="1"/>
      <c r="X423" s="1"/>
      <c r="Y423" s="1"/>
      <c r="Z423" s="1"/>
    </row>
    <row r="424" spans="1:26" ht="15.75" customHeight="1">
      <c r="A424" s="1"/>
      <c r="B424" s="1"/>
      <c r="C424" s="297"/>
      <c r="D424" s="297"/>
      <c r="E424" s="297"/>
      <c r="F424" s="297"/>
      <c r="G424" s="297"/>
      <c r="H424" s="297"/>
      <c r="I424" s="297"/>
      <c r="J424" s="297"/>
      <c r="K424" s="297"/>
      <c r="L424" s="297"/>
      <c r="M424" s="297"/>
      <c r="N424" s="297"/>
      <c r="O424" s="297"/>
      <c r="P424" s="1"/>
      <c r="Q424" s="1"/>
      <c r="R424" s="1"/>
      <c r="S424" s="1"/>
      <c r="T424" s="1"/>
      <c r="U424" s="1"/>
      <c r="V424" s="1"/>
      <c r="W424" s="1"/>
      <c r="X424" s="1"/>
      <c r="Y424" s="1"/>
      <c r="Z424" s="1"/>
    </row>
    <row r="425" spans="1:26" ht="15.75" customHeight="1">
      <c r="A425" s="1"/>
      <c r="B425" s="1"/>
      <c r="C425" s="297"/>
      <c r="D425" s="297"/>
      <c r="E425" s="297"/>
      <c r="F425" s="297"/>
      <c r="G425" s="297"/>
      <c r="H425" s="297"/>
      <c r="I425" s="297"/>
      <c r="J425" s="297"/>
      <c r="K425" s="297"/>
      <c r="L425" s="297"/>
      <c r="M425" s="297"/>
      <c r="N425" s="297"/>
      <c r="O425" s="297"/>
      <c r="P425" s="1"/>
      <c r="Q425" s="1"/>
      <c r="R425" s="1"/>
      <c r="S425" s="1"/>
      <c r="T425" s="1"/>
      <c r="U425" s="1"/>
      <c r="V425" s="1"/>
      <c r="W425" s="1"/>
      <c r="X425" s="1"/>
      <c r="Y425" s="1"/>
      <c r="Z425" s="1"/>
    </row>
    <row r="426" spans="1:26" ht="15.75" customHeight="1">
      <c r="A426" s="1"/>
      <c r="B426" s="1"/>
      <c r="C426" s="297"/>
      <c r="D426" s="297"/>
      <c r="E426" s="297"/>
      <c r="F426" s="297"/>
      <c r="G426" s="297"/>
      <c r="H426" s="297"/>
      <c r="I426" s="297"/>
      <c r="J426" s="297"/>
      <c r="K426" s="297"/>
      <c r="L426" s="297"/>
      <c r="M426" s="297"/>
      <c r="N426" s="297"/>
      <c r="O426" s="297"/>
      <c r="P426" s="1"/>
      <c r="Q426" s="1"/>
      <c r="R426" s="1"/>
      <c r="S426" s="1"/>
      <c r="T426" s="1"/>
      <c r="U426" s="1"/>
      <c r="V426" s="1"/>
      <c r="W426" s="1"/>
      <c r="X426" s="1"/>
      <c r="Y426" s="1"/>
      <c r="Z426" s="1"/>
    </row>
    <row r="427" spans="1:26" ht="15.75" customHeight="1">
      <c r="A427" s="1"/>
      <c r="B427" s="1"/>
      <c r="C427" s="297"/>
      <c r="D427" s="297"/>
      <c r="E427" s="297"/>
      <c r="F427" s="297"/>
      <c r="G427" s="297"/>
      <c r="H427" s="297"/>
      <c r="I427" s="297"/>
      <c r="J427" s="297"/>
      <c r="K427" s="297"/>
      <c r="L427" s="297"/>
      <c r="M427" s="297"/>
      <c r="N427" s="297"/>
      <c r="O427" s="297"/>
      <c r="P427" s="1"/>
      <c r="Q427" s="1"/>
      <c r="R427" s="1"/>
      <c r="S427" s="1"/>
      <c r="T427" s="1"/>
      <c r="U427" s="1"/>
      <c r="V427" s="1"/>
      <c r="W427" s="1"/>
      <c r="X427" s="1"/>
      <c r="Y427" s="1"/>
      <c r="Z427" s="1"/>
    </row>
    <row r="428" spans="1:26" ht="15.75" customHeight="1">
      <c r="A428" s="1"/>
      <c r="B428" s="1"/>
      <c r="C428" s="297"/>
      <c r="D428" s="297"/>
      <c r="E428" s="297"/>
      <c r="F428" s="297"/>
      <c r="G428" s="297"/>
      <c r="H428" s="297"/>
      <c r="I428" s="297"/>
      <c r="J428" s="297"/>
      <c r="K428" s="297"/>
      <c r="L428" s="297"/>
      <c r="M428" s="297"/>
      <c r="N428" s="297"/>
      <c r="O428" s="297"/>
      <c r="P428" s="1"/>
      <c r="Q428" s="1"/>
      <c r="R428" s="1"/>
      <c r="S428" s="1"/>
      <c r="T428" s="1"/>
      <c r="U428" s="1"/>
      <c r="V428" s="1"/>
      <c r="W428" s="1"/>
      <c r="X428" s="1"/>
      <c r="Y428" s="1"/>
      <c r="Z428" s="1"/>
    </row>
    <row r="429" spans="1:26" ht="15.75" customHeight="1">
      <c r="A429" s="1"/>
      <c r="B429" s="1"/>
      <c r="C429" s="297"/>
      <c r="D429" s="297"/>
      <c r="E429" s="297"/>
      <c r="F429" s="297"/>
      <c r="G429" s="297"/>
      <c r="H429" s="297"/>
      <c r="I429" s="297"/>
      <c r="J429" s="297"/>
      <c r="K429" s="297"/>
      <c r="L429" s="297"/>
      <c r="M429" s="297"/>
      <c r="N429" s="297"/>
      <c r="O429" s="297"/>
      <c r="P429" s="1"/>
      <c r="Q429" s="1"/>
      <c r="R429" s="1"/>
      <c r="S429" s="1"/>
      <c r="T429" s="1"/>
      <c r="U429" s="1"/>
      <c r="V429" s="1"/>
      <c r="W429" s="1"/>
      <c r="X429" s="1"/>
      <c r="Y429" s="1"/>
      <c r="Z429" s="1"/>
    </row>
    <row r="430" spans="1:26" ht="15.75" customHeight="1">
      <c r="A430" s="1"/>
      <c r="B430" s="1"/>
      <c r="C430" s="297"/>
      <c r="D430" s="297"/>
      <c r="E430" s="297"/>
      <c r="F430" s="297"/>
      <c r="G430" s="297"/>
      <c r="H430" s="297"/>
      <c r="I430" s="297"/>
      <c r="J430" s="297"/>
      <c r="K430" s="297"/>
      <c r="L430" s="297"/>
      <c r="M430" s="297"/>
      <c r="N430" s="297"/>
      <c r="O430" s="297"/>
      <c r="P430" s="1"/>
      <c r="Q430" s="1"/>
      <c r="R430" s="1"/>
      <c r="S430" s="1"/>
      <c r="T430" s="1"/>
      <c r="U430" s="1"/>
      <c r="V430" s="1"/>
      <c r="W430" s="1"/>
      <c r="X430" s="1"/>
      <c r="Y430" s="1"/>
      <c r="Z430" s="1"/>
    </row>
    <row r="431" spans="1:26" ht="15.75" customHeight="1">
      <c r="A431" s="1"/>
      <c r="B431" s="1"/>
      <c r="C431" s="297"/>
      <c r="D431" s="297"/>
      <c r="E431" s="297"/>
      <c r="F431" s="297"/>
      <c r="G431" s="297"/>
      <c r="H431" s="297"/>
      <c r="I431" s="297"/>
      <c r="J431" s="297"/>
      <c r="K431" s="297"/>
      <c r="L431" s="297"/>
      <c r="M431" s="297"/>
      <c r="N431" s="297"/>
      <c r="O431" s="297"/>
      <c r="P431" s="1"/>
      <c r="Q431" s="1"/>
      <c r="R431" s="1"/>
      <c r="S431" s="1"/>
      <c r="T431" s="1"/>
      <c r="U431" s="1"/>
      <c r="V431" s="1"/>
      <c r="W431" s="1"/>
      <c r="X431" s="1"/>
      <c r="Y431" s="1"/>
      <c r="Z431" s="1"/>
    </row>
    <row r="432" spans="1:26" ht="15.75" customHeight="1">
      <c r="A432" s="1"/>
      <c r="B432" s="1"/>
      <c r="C432" s="297"/>
      <c r="D432" s="297"/>
      <c r="E432" s="297"/>
      <c r="F432" s="297"/>
      <c r="G432" s="297"/>
      <c r="H432" s="297"/>
      <c r="I432" s="297"/>
      <c r="J432" s="297"/>
      <c r="K432" s="297"/>
      <c r="L432" s="297"/>
      <c r="M432" s="297"/>
      <c r="N432" s="297"/>
      <c r="O432" s="297"/>
      <c r="P432" s="1"/>
      <c r="Q432" s="1"/>
      <c r="R432" s="1"/>
      <c r="S432" s="1"/>
      <c r="T432" s="1"/>
      <c r="U432" s="1"/>
      <c r="V432" s="1"/>
      <c r="W432" s="1"/>
      <c r="X432" s="1"/>
      <c r="Y432" s="1"/>
      <c r="Z432" s="1"/>
    </row>
    <row r="433" spans="1:26" ht="15.75" customHeight="1">
      <c r="A433" s="1"/>
      <c r="B433" s="1"/>
      <c r="C433" s="297"/>
      <c r="D433" s="297"/>
      <c r="E433" s="297"/>
      <c r="F433" s="297"/>
      <c r="G433" s="297"/>
      <c r="H433" s="297"/>
      <c r="I433" s="297"/>
      <c r="J433" s="297"/>
      <c r="K433" s="297"/>
      <c r="L433" s="297"/>
      <c r="M433" s="297"/>
      <c r="N433" s="297"/>
      <c r="O433" s="297"/>
      <c r="P433" s="1"/>
      <c r="Q433" s="1"/>
      <c r="R433" s="1"/>
      <c r="S433" s="1"/>
      <c r="T433" s="1"/>
      <c r="U433" s="1"/>
      <c r="V433" s="1"/>
      <c r="W433" s="1"/>
      <c r="X433" s="1"/>
      <c r="Y433" s="1"/>
      <c r="Z433" s="1"/>
    </row>
    <row r="434" spans="1:26" ht="15.75" customHeight="1">
      <c r="A434" s="1"/>
      <c r="B434" s="1"/>
      <c r="C434" s="297"/>
      <c r="D434" s="297"/>
      <c r="E434" s="297"/>
      <c r="F434" s="297"/>
      <c r="G434" s="297"/>
      <c r="H434" s="297"/>
      <c r="I434" s="297"/>
      <c r="J434" s="297"/>
      <c r="K434" s="297"/>
      <c r="L434" s="297"/>
      <c r="M434" s="297"/>
      <c r="N434" s="297"/>
      <c r="O434" s="297"/>
      <c r="P434" s="1"/>
      <c r="Q434" s="1"/>
      <c r="R434" s="1"/>
      <c r="S434" s="1"/>
      <c r="T434" s="1"/>
      <c r="U434" s="1"/>
      <c r="V434" s="1"/>
      <c r="W434" s="1"/>
      <c r="X434" s="1"/>
      <c r="Y434" s="1"/>
      <c r="Z434" s="1"/>
    </row>
    <row r="435" spans="1:26" ht="15.75" customHeight="1">
      <c r="A435" s="1"/>
      <c r="B435" s="1"/>
      <c r="C435" s="297"/>
      <c r="D435" s="297"/>
      <c r="E435" s="297"/>
      <c r="F435" s="297"/>
      <c r="G435" s="297"/>
      <c r="H435" s="297"/>
      <c r="I435" s="297"/>
      <c r="J435" s="297"/>
      <c r="K435" s="297"/>
      <c r="L435" s="297"/>
      <c r="M435" s="297"/>
      <c r="N435" s="297"/>
      <c r="O435" s="297"/>
      <c r="P435" s="1"/>
      <c r="Q435" s="1"/>
      <c r="R435" s="1"/>
      <c r="S435" s="1"/>
      <c r="T435" s="1"/>
      <c r="U435" s="1"/>
      <c r="V435" s="1"/>
      <c r="W435" s="1"/>
      <c r="X435" s="1"/>
      <c r="Y435" s="1"/>
      <c r="Z435" s="1"/>
    </row>
    <row r="436" spans="1:26" ht="15.75" customHeight="1">
      <c r="A436" s="1"/>
      <c r="B436" s="1"/>
      <c r="C436" s="297"/>
      <c r="D436" s="297"/>
      <c r="E436" s="297"/>
      <c r="F436" s="297"/>
      <c r="G436" s="297"/>
      <c r="H436" s="297"/>
      <c r="I436" s="297"/>
      <c r="J436" s="297"/>
      <c r="K436" s="297"/>
      <c r="L436" s="297"/>
      <c r="M436" s="297"/>
      <c r="N436" s="297"/>
      <c r="O436" s="297"/>
      <c r="P436" s="1"/>
      <c r="Q436" s="1"/>
      <c r="R436" s="1"/>
      <c r="S436" s="1"/>
      <c r="T436" s="1"/>
      <c r="U436" s="1"/>
      <c r="V436" s="1"/>
      <c r="W436" s="1"/>
      <c r="X436" s="1"/>
      <c r="Y436" s="1"/>
      <c r="Z436" s="1"/>
    </row>
    <row r="437" spans="1:26" ht="15.75" customHeight="1">
      <c r="A437" s="1"/>
      <c r="B437" s="1"/>
      <c r="C437" s="297"/>
      <c r="D437" s="297"/>
      <c r="E437" s="297"/>
      <c r="F437" s="297"/>
      <c r="G437" s="297"/>
      <c r="H437" s="297"/>
      <c r="I437" s="297"/>
      <c r="J437" s="297"/>
      <c r="K437" s="297"/>
      <c r="L437" s="297"/>
      <c r="M437" s="297"/>
      <c r="N437" s="297"/>
      <c r="O437" s="297"/>
      <c r="P437" s="1"/>
      <c r="Q437" s="1"/>
      <c r="R437" s="1"/>
      <c r="S437" s="1"/>
      <c r="T437" s="1"/>
      <c r="U437" s="1"/>
      <c r="V437" s="1"/>
      <c r="W437" s="1"/>
      <c r="X437" s="1"/>
      <c r="Y437" s="1"/>
      <c r="Z437" s="1"/>
    </row>
    <row r="438" spans="1:26" ht="15.75" customHeight="1">
      <c r="A438" s="1"/>
      <c r="B438" s="1"/>
      <c r="C438" s="297"/>
      <c r="D438" s="297"/>
      <c r="E438" s="297"/>
      <c r="F438" s="297"/>
      <c r="G438" s="297"/>
      <c r="H438" s="297"/>
      <c r="I438" s="297"/>
      <c r="J438" s="297"/>
      <c r="K438" s="297"/>
      <c r="L438" s="297"/>
      <c r="M438" s="297"/>
      <c r="N438" s="297"/>
      <c r="O438" s="297"/>
      <c r="P438" s="1"/>
      <c r="Q438" s="1"/>
      <c r="R438" s="1"/>
      <c r="S438" s="1"/>
      <c r="T438" s="1"/>
      <c r="U438" s="1"/>
      <c r="V438" s="1"/>
      <c r="W438" s="1"/>
      <c r="X438" s="1"/>
      <c r="Y438" s="1"/>
      <c r="Z438" s="1"/>
    </row>
    <row r="439" spans="1:26" ht="15.75" customHeight="1">
      <c r="A439" s="1"/>
      <c r="B439" s="1"/>
      <c r="C439" s="297"/>
      <c r="D439" s="297"/>
      <c r="E439" s="297"/>
      <c r="F439" s="297"/>
      <c r="G439" s="297"/>
      <c r="H439" s="297"/>
      <c r="I439" s="297"/>
      <c r="J439" s="297"/>
      <c r="K439" s="297"/>
      <c r="L439" s="297"/>
      <c r="M439" s="297"/>
      <c r="N439" s="297"/>
      <c r="O439" s="297"/>
      <c r="P439" s="1"/>
      <c r="Q439" s="1"/>
      <c r="R439" s="1"/>
      <c r="S439" s="1"/>
      <c r="T439" s="1"/>
      <c r="U439" s="1"/>
      <c r="V439" s="1"/>
      <c r="W439" s="1"/>
      <c r="X439" s="1"/>
      <c r="Y439" s="1"/>
      <c r="Z439" s="1"/>
    </row>
    <row r="440" spans="1:26" ht="15.75" customHeight="1">
      <c r="A440" s="1"/>
      <c r="B440" s="1"/>
      <c r="C440" s="297"/>
      <c r="D440" s="297"/>
      <c r="E440" s="297"/>
      <c r="F440" s="297"/>
      <c r="G440" s="297"/>
      <c r="H440" s="297"/>
      <c r="I440" s="297"/>
      <c r="J440" s="297"/>
      <c r="K440" s="297"/>
      <c r="L440" s="297"/>
      <c r="M440" s="297"/>
      <c r="N440" s="297"/>
      <c r="O440" s="297"/>
      <c r="P440" s="1"/>
      <c r="Q440" s="1"/>
      <c r="R440" s="1"/>
      <c r="S440" s="1"/>
      <c r="T440" s="1"/>
      <c r="U440" s="1"/>
      <c r="V440" s="1"/>
      <c r="W440" s="1"/>
      <c r="X440" s="1"/>
      <c r="Y440" s="1"/>
      <c r="Z440" s="1"/>
    </row>
    <row r="441" spans="1:26" ht="15.75" customHeight="1">
      <c r="A441" s="1"/>
      <c r="B441" s="1"/>
      <c r="C441" s="297"/>
      <c r="D441" s="297"/>
      <c r="E441" s="297"/>
      <c r="F441" s="297"/>
      <c r="G441" s="297"/>
      <c r="H441" s="297"/>
      <c r="I441" s="297"/>
      <c r="J441" s="297"/>
      <c r="K441" s="297"/>
      <c r="L441" s="297"/>
      <c r="M441" s="297"/>
      <c r="N441" s="297"/>
      <c r="O441" s="297"/>
      <c r="P441" s="1"/>
      <c r="Q441" s="1"/>
      <c r="R441" s="1"/>
      <c r="S441" s="1"/>
      <c r="T441" s="1"/>
      <c r="U441" s="1"/>
      <c r="V441" s="1"/>
      <c r="W441" s="1"/>
      <c r="X441" s="1"/>
      <c r="Y441" s="1"/>
      <c r="Z441" s="1"/>
    </row>
    <row r="442" spans="1:26" ht="15.75" customHeight="1">
      <c r="A442" s="1"/>
      <c r="B442" s="1"/>
      <c r="C442" s="297"/>
      <c r="D442" s="297"/>
      <c r="E442" s="297"/>
      <c r="F442" s="297"/>
      <c r="G442" s="297"/>
      <c r="H442" s="297"/>
      <c r="I442" s="297"/>
      <c r="J442" s="297"/>
      <c r="K442" s="297"/>
      <c r="L442" s="297"/>
      <c r="M442" s="297"/>
      <c r="N442" s="297"/>
      <c r="O442" s="297"/>
      <c r="P442" s="1"/>
      <c r="Q442" s="1"/>
      <c r="R442" s="1"/>
      <c r="S442" s="1"/>
      <c r="T442" s="1"/>
      <c r="U442" s="1"/>
      <c r="V442" s="1"/>
      <c r="W442" s="1"/>
      <c r="X442" s="1"/>
      <c r="Y442" s="1"/>
      <c r="Z442" s="1"/>
    </row>
    <row r="443" spans="1:26" ht="15.75" customHeight="1">
      <c r="A443" s="1"/>
      <c r="B443" s="1"/>
      <c r="C443" s="297"/>
      <c r="D443" s="297"/>
      <c r="E443" s="297"/>
      <c r="F443" s="297"/>
      <c r="G443" s="297"/>
      <c r="H443" s="297"/>
      <c r="I443" s="297"/>
      <c r="J443" s="297"/>
      <c r="K443" s="297"/>
      <c r="L443" s="297"/>
      <c r="M443" s="297"/>
      <c r="N443" s="297"/>
      <c r="O443" s="297"/>
      <c r="P443" s="1"/>
      <c r="Q443" s="1"/>
      <c r="R443" s="1"/>
      <c r="S443" s="1"/>
      <c r="T443" s="1"/>
      <c r="U443" s="1"/>
      <c r="V443" s="1"/>
      <c r="W443" s="1"/>
      <c r="X443" s="1"/>
      <c r="Y443" s="1"/>
      <c r="Z443" s="1"/>
    </row>
    <row r="444" spans="1:26" ht="15.75" customHeight="1">
      <c r="A444" s="1"/>
      <c r="B444" s="1"/>
      <c r="C444" s="297"/>
      <c r="D444" s="297"/>
      <c r="E444" s="297"/>
      <c r="F444" s="297"/>
      <c r="G444" s="297"/>
      <c r="H444" s="297"/>
      <c r="I444" s="297"/>
      <c r="J444" s="297"/>
      <c r="K444" s="297"/>
      <c r="L444" s="297"/>
      <c r="M444" s="297"/>
      <c r="N444" s="297"/>
      <c r="O444" s="297"/>
      <c r="P444" s="1"/>
      <c r="Q444" s="1"/>
      <c r="R444" s="1"/>
      <c r="S444" s="1"/>
      <c r="T444" s="1"/>
      <c r="U444" s="1"/>
      <c r="V444" s="1"/>
      <c r="W444" s="1"/>
      <c r="X444" s="1"/>
      <c r="Y444" s="1"/>
      <c r="Z444" s="1"/>
    </row>
    <row r="445" spans="1:26" ht="15.75" customHeight="1">
      <c r="A445" s="1"/>
      <c r="B445" s="1"/>
      <c r="C445" s="297"/>
      <c r="D445" s="297"/>
      <c r="E445" s="297"/>
      <c r="F445" s="297"/>
      <c r="G445" s="297"/>
      <c r="H445" s="297"/>
      <c r="I445" s="297"/>
      <c r="J445" s="297"/>
      <c r="K445" s="297"/>
      <c r="L445" s="297"/>
      <c r="M445" s="297"/>
      <c r="N445" s="297"/>
      <c r="O445" s="297"/>
      <c r="P445" s="1"/>
      <c r="Q445" s="1"/>
      <c r="R445" s="1"/>
      <c r="S445" s="1"/>
      <c r="T445" s="1"/>
      <c r="U445" s="1"/>
      <c r="V445" s="1"/>
      <c r="W445" s="1"/>
      <c r="X445" s="1"/>
      <c r="Y445" s="1"/>
      <c r="Z445" s="1"/>
    </row>
    <row r="446" spans="1:26" ht="15.75" customHeight="1">
      <c r="A446" s="1"/>
      <c r="B446" s="1"/>
      <c r="C446" s="297"/>
      <c r="D446" s="297"/>
      <c r="E446" s="297"/>
      <c r="F446" s="297"/>
      <c r="G446" s="297"/>
      <c r="H446" s="297"/>
      <c r="I446" s="297"/>
      <c r="J446" s="297"/>
      <c r="K446" s="297"/>
      <c r="L446" s="297"/>
      <c r="M446" s="297"/>
      <c r="N446" s="297"/>
      <c r="O446" s="297"/>
      <c r="P446" s="1"/>
      <c r="Q446" s="1"/>
      <c r="R446" s="1"/>
      <c r="S446" s="1"/>
      <c r="T446" s="1"/>
      <c r="U446" s="1"/>
      <c r="V446" s="1"/>
      <c r="W446" s="1"/>
      <c r="X446" s="1"/>
      <c r="Y446" s="1"/>
      <c r="Z446" s="1"/>
    </row>
    <row r="447" spans="1:26" ht="15.75" customHeight="1">
      <c r="A447" s="1"/>
      <c r="B447" s="1"/>
      <c r="C447" s="297"/>
      <c r="D447" s="297"/>
      <c r="E447" s="297"/>
      <c r="F447" s="297"/>
      <c r="G447" s="297"/>
      <c r="H447" s="297"/>
      <c r="I447" s="297"/>
      <c r="J447" s="297"/>
      <c r="K447" s="297"/>
      <c r="L447" s="297"/>
      <c r="M447" s="297"/>
      <c r="N447" s="297"/>
      <c r="O447" s="297"/>
      <c r="P447" s="1"/>
      <c r="Q447" s="1"/>
      <c r="R447" s="1"/>
      <c r="S447" s="1"/>
      <c r="T447" s="1"/>
      <c r="U447" s="1"/>
      <c r="V447" s="1"/>
      <c r="W447" s="1"/>
      <c r="X447" s="1"/>
      <c r="Y447" s="1"/>
      <c r="Z447" s="1"/>
    </row>
    <row r="448" spans="1:26" ht="15.75" customHeight="1">
      <c r="A448" s="1"/>
      <c r="B448" s="1"/>
      <c r="C448" s="297"/>
      <c r="D448" s="297"/>
      <c r="E448" s="297"/>
      <c r="F448" s="297"/>
      <c r="G448" s="297"/>
      <c r="H448" s="297"/>
      <c r="I448" s="297"/>
      <c r="J448" s="297"/>
      <c r="K448" s="297"/>
      <c r="L448" s="297"/>
      <c r="M448" s="297"/>
      <c r="N448" s="297"/>
      <c r="O448" s="297"/>
      <c r="P448" s="1"/>
      <c r="Q448" s="1"/>
      <c r="R448" s="1"/>
      <c r="S448" s="1"/>
      <c r="T448" s="1"/>
      <c r="U448" s="1"/>
      <c r="V448" s="1"/>
      <c r="W448" s="1"/>
      <c r="X448" s="1"/>
      <c r="Y448" s="1"/>
      <c r="Z448" s="1"/>
    </row>
    <row r="449" spans="1:26" ht="15.75" customHeight="1">
      <c r="A449" s="1"/>
      <c r="B449" s="1"/>
      <c r="C449" s="297"/>
      <c r="D449" s="297"/>
      <c r="E449" s="297"/>
      <c r="F449" s="297"/>
      <c r="G449" s="297"/>
      <c r="H449" s="297"/>
      <c r="I449" s="297"/>
      <c r="J449" s="297"/>
      <c r="K449" s="297"/>
      <c r="L449" s="297"/>
      <c r="M449" s="297"/>
      <c r="N449" s="297"/>
      <c r="O449" s="297"/>
      <c r="P449" s="1"/>
      <c r="Q449" s="1"/>
      <c r="R449" s="1"/>
      <c r="S449" s="1"/>
      <c r="T449" s="1"/>
      <c r="U449" s="1"/>
      <c r="V449" s="1"/>
      <c r="W449" s="1"/>
      <c r="X449" s="1"/>
      <c r="Y449" s="1"/>
      <c r="Z449" s="1"/>
    </row>
    <row r="450" spans="1:26" ht="15.75" customHeight="1">
      <c r="A450" s="1"/>
      <c r="B450" s="1"/>
      <c r="C450" s="297"/>
      <c r="D450" s="297"/>
      <c r="E450" s="297"/>
      <c r="F450" s="297"/>
      <c r="G450" s="297"/>
      <c r="H450" s="297"/>
      <c r="I450" s="297"/>
      <c r="J450" s="297"/>
      <c r="K450" s="297"/>
      <c r="L450" s="297"/>
      <c r="M450" s="297"/>
      <c r="N450" s="297"/>
      <c r="O450" s="297"/>
      <c r="P450" s="1"/>
      <c r="Q450" s="1"/>
      <c r="R450" s="1"/>
      <c r="S450" s="1"/>
      <c r="T450" s="1"/>
      <c r="U450" s="1"/>
      <c r="V450" s="1"/>
      <c r="W450" s="1"/>
      <c r="X450" s="1"/>
      <c r="Y450" s="1"/>
      <c r="Z450" s="1"/>
    </row>
    <row r="451" spans="1:26" ht="15.75" customHeight="1">
      <c r="A451" s="1"/>
      <c r="B451" s="1"/>
      <c r="C451" s="297"/>
      <c r="D451" s="297"/>
      <c r="E451" s="297"/>
      <c r="F451" s="297"/>
      <c r="G451" s="297"/>
      <c r="H451" s="297"/>
      <c r="I451" s="297"/>
      <c r="J451" s="297"/>
      <c r="K451" s="297"/>
      <c r="L451" s="297"/>
      <c r="M451" s="297"/>
      <c r="N451" s="297"/>
      <c r="O451" s="297"/>
      <c r="P451" s="1"/>
      <c r="Q451" s="1"/>
      <c r="R451" s="1"/>
      <c r="S451" s="1"/>
      <c r="T451" s="1"/>
      <c r="U451" s="1"/>
      <c r="V451" s="1"/>
      <c r="W451" s="1"/>
      <c r="X451" s="1"/>
      <c r="Y451" s="1"/>
      <c r="Z451" s="1"/>
    </row>
    <row r="452" spans="1:26" ht="15.75" customHeight="1">
      <c r="A452" s="1"/>
      <c r="B452" s="1"/>
      <c r="C452" s="297"/>
      <c r="D452" s="297"/>
      <c r="E452" s="297"/>
      <c r="F452" s="297"/>
      <c r="G452" s="297"/>
      <c r="H452" s="297"/>
      <c r="I452" s="297"/>
      <c r="J452" s="297"/>
      <c r="K452" s="297"/>
      <c r="L452" s="297"/>
      <c r="M452" s="297"/>
      <c r="N452" s="297"/>
      <c r="O452" s="297"/>
      <c r="P452" s="1"/>
      <c r="Q452" s="1"/>
      <c r="R452" s="1"/>
      <c r="S452" s="1"/>
      <c r="T452" s="1"/>
      <c r="U452" s="1"/>
      <c r="V452" s="1"/>
      <c r="W452" s="1"/>
      <c r="X452" s="1"/>
      <c r="Y452" s="1"/>
      <c r="Z452" s="1"/>
    </row>
    <row r="453" spans="1:26" ht="15.75" customHeight="1">
      <c r="A453" s="1"/>
      <c r="B453" s="1"/>
      <c r="C453" s="297"/>
      <c r="D453" s="297"/>
      <c r="E453" s="297"/>
      <c r="F453" s="297"/>
      <c r="G453" s="297"/>
      <c r="H453" s="297"/>
      <c r="I453" s="297"/>
      <c r="J453" s="297"/>
      <c r="K453" s="297"/>
      <c r="L453" s="297"/>
      <c r="M453" s="297"/>
      <c r="N453" s="297"/>
      <c r="O453" s="297"/>
      <c r="P453" s="1"/>
      <c r="Q453" s="1"/>
      <c r="R453" s="1"/>
      <c r="S453" s="1"/>
      <c r="T453" s="1"/>
      <c r="U453" s="1"/>
      <c r="V453" s="1"/>
      <c r="W453" s="1"/>
      <c r="X453" s="1"/>
      <c r="Y453" s="1"/>
      <c r="Z453" s="1"/>
    </row>
    <row r="454" spans="1:26" ht="15.75" customHeight="1">
      <c r="A454" s="1"/>
      <c r="B454" s="1"/>
      <c r="C454" s="297"/>
      <c r="D454" s="297"/>
      <c r="E454" s="297"/>
      <c r="F454" s="297"/>
      <c r="G454" s="297"/>
      <c r="H454" s="297"/>
      <c r="I454" s="297"/>
      <c r="J454" s="297"/>
      <c r="K454" s="297"/>
      <c r="L454" s="297"/>
      <c r="M454" s="297"/>
      <c r="N454" s="297"/>
      <c r="O454" s="297"/>
      <c r="P454" s="1"/>
      <c r="Q454" s="1"/>
      <c r="R454" s="1"/>
      <c r="S454" s="1"/>
      <c r="T454" s="1"/>
      <c r="U454" s="1"/>
      <c r="V454" s="1"/>
      <c r="W454" s="1"/>
      <c r="X454" s="1"/>
      <c r="Y454" s="1"/>
      <c r="Z454" s="1"/>
    </row>
    <row r="455" spans="1:26" ht="15.75" customHeight="1">
      <c r="A455" s="1"/>
      <c r="B455" s="1"/>
      <c r="C455" s="297"/>
      <c r="D455" s="297"/>
      <c r="E455" s="297"/>
      <c r="F455" s="297"/>
      <c r="G455" s="297"/>
      <c r="H455" s="297"/>
      <c r="I455" s="297"/>
      <c r="J455" s="297"/>
      <c r="K455" s="297"/>
      <c r="L455" s="297"/>
      <c r="M455" s="297"/>
      <c r="N455" s="297"/>
      <c r="O455" s="297"/>
      <c r="P455" s="1"/>
      <c r="Q455" s="1"/>
      <c r="R455" s="1"/>
      <c r="S455" s="1"/>
      <c r="T455" s="1"/>
      <c r="U455" s="1"/>
      <c r="V455" s="1"/>
      <c r="W455" s="1"/>
      <c r="X455" s="1"/>
      <c r="Y455" s="1"/>
      <c r="Z455" s="1"/>
    </row>
    <row r="456" spans="1:26" ht="15.75" customHeight="1">
      <c r="A456" s="1"/>
      <c r="B456" s="1"/>
      <c r="C456" s="297"/>
      <c r="D456" s="297"/>
      <c r="E456" s="297"/>
      <c r="F456" s="297"/>
      <c r="G456" s="297"/>
      <c r="H456" s="297"/>
      <c r="I456" s="297"/>
      <c r="J456" s="297"/>
      <c r="K456" s="297"/>
      <c r="L456" s="297"/>
      <c r="M456" s="297"/>
      <c r="N456" s="297"/>
      <c r="O456" s="297"/>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51:F52"/>
    <mergeCell ref="H52:I52"/>
    <mergeCell ref="C3:O3"/>
    <mergeCell ref="D5:O5"/>
    <mergeCell ref="D7:O7"/>
    <mergeCell ref="C9:O9"/>
    <mergeCell ref="C50:F50"/>
  </mergeCells>
  <dataValidations count="4">
    <dataValidation type="list" allowBlank="1" showInputMessage="1" showErrorMessage="1" prompt=" - " sqref="C18:C31" xr:uid="{00000000-0002-0000-1000-000000000000}">
      <formula1>$C$56:$C$60</formula1>
    </dataValidation>
    <dataValidation type="list" allowBlank="1" showInputMessage="1" showErrorMessage="1" prompt=" - " sqref="F18:G31 E35:E48" xr:uid="{00000000-0002-0000-1000-000001000000}">
      <formula1>$H$56:$H$256</formula1>
    </dataValidation>
    <dataValidation type="list" allowBlank="1" showInputMessage="1" showErrorMessage="1" prompt=" - " sqref="D12:D14" xr:uid="{00000000-0002-0000-1000-000002000000}">
      <formula1>$I$56:$I$58</formula1>
    </dataValidation>
    <dataValidation type="list" allowBlank="1" showInputMessage="1" showErrorMessage="1" prompt=" - " sqref="E18:E31" xr:uid="{00000000-0002-0000-1000-000003000000}">
      <formula1>$D$57:$D$75</formula1>
    </dataValidation>
  </dataValidation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showGridLines="0" workbookViewId="0"/>
  </sheetViews>
  <sheetFormatPr defaultColWidth="14.42578125" defaultRowHeight="15" customHeight="1"/>
  <cols>
    <col min="1" max="2" width="1.42578125" customWidth="1"/>
    <col min="3" max="3" width="35.7109375" customWidth="1"/>
    <col min="4" max="4" width="29" customWidth="1"/>
    <col min="5" max="6" width="31.7109375" customWidth="1"/>
    <col min="7" max="7" width="9.42578125" customWidth="1"/>
    <col min="8" max="8" width="10.140625" customWidth="1"/>
    <col min="9" max="9" width="9.42578125" customWidth="1"/>
    <col min="10" max="10" width="26.28515625" customWidth="1"/>
    <col min="11" max="16" width="9.42578125" customWidth="1"/>
    <col min="17" max="18" width="1.42578125" customWidth="1"/>
    <col min="19" max="21" width="8" hidden="1" customWidth="1"/>
    <col min="22" max="23" width="1.42578125" hidden="1" customWidth="1"/>
    <col min="24" max="26" width="12.5703125" hidden="1" customWidth="1"/>
  </cols>
  <sheetData>
    <row r="1" spans="1:26" ht="7.5" customHeight="1">
      <c r="A1" s="1"/>
      <c r="B1" s="1"/>
      <c r="C1" s="297"/>
      <c r="D1" s="297"/>
      <c r="E1" s="297"/>
      <c r="F1" s="297"/>
      <c r="G1" s="297"/>
      <c r="H1" s="297"/>
      <c r="I1" s="297"/>
      <c r="J1" s="297"/>
      <c r="K1" s="297"/>
      <c r="L1" s="297"/>
      <c r="M1" s="297"/>
      <c r="N1" s="297"/>
      <c r="O1" s="297"/>
      <c r="P1" s="297"/>
      <c r="Q1" s="1"/>
      <c r="R1" s="1"/>
      <c r="S1" s="1"/>
      <c r="T1" s="1"/>
      <c r="U1" s="1"/>
      <c r="V1" s="1"/>
      <c r="W1" s="1"/>
      <c r="X1" s="1"/>
      <c r="Y1" s="1"/>
      <c r="Z1" s="1"/>
    </row>
    <row r="2" spans="1:26" ht="7.5" customHeight="1">
      <c r="A2" s="1"/>
      <c r="B2" s="7"/>
      <c r="C2" s="298"/>
      <c r="D2" s="298"/>
      <c r="E2" s="298"/>
      <c r="F2" s="298"/>
      <c r="G2" s="298"/>
      <c r="H2" s="298"/>
      <c r="I2" s="298"/>
      <c r="J2" s="298"/>
      <c r="K2" s="298"/>
      <c r="L2" s="298"/>
      <c r="M2" s="298"/>
      <c r="N2" s="298"/>
      <c r="O2" s="298"/>
      <c r="P2" s="298"/>
      <c r="Q2" s="7"/>
      <c r="R2" s="1"/>
      <c r="S2" s="1"/>
      <c r="T2" s="1"/>
      <c r="U2" s="1"/>
      <c r="V2" s="1"/>
      <c r="W2" s="1"/>
      <c r="X2" s="1"/>
      <c r="Y2" s="1"/>
      <c r="Z2" s="1"/>
    </row>
    <row r="3" spans="1:26" ht="15.75" customHeight="1">
      <c r="A3" s="1"/>
      <c r="B3" s="7"/>
      <c r="C3" s="480" t="s">
        <v>238</v>
      </c>
      <c r="D3" s="458"/>
      <c r="E3" s="458"/>
      <c r="F3" s="458"/>
      <c r="G3" s="458"/>
      <c r="H3" s="458"/>
      <c r="I3" s="458"/>
      <c r="J3" s="458"/>
      <c r="K3" s="458"/>
      <c r="L3" s="458"/>
      <c r="M3" s="458"/>
      <c r="N3" s="458"/>
      <c r="O3" s="458"/>
      <c r="P3" s="460"/>
      <c r="Q3" s="7"/>
      <c r="R3" s="1"/>
      <c r="S3" s="1"/>
      <c r="T3" s="1"/>
      <c r="U3" s="1"/>
      <c r="V3" s="1"/>
      <c r="W3" s="1"/>
      <c r="X3" s="1"/>
      <c r="Y3" s="1"/>
      <c r="Z3" s="1"/>
    </row>
    <row r="4" spans="1:26" ht="7.5" customHeight="1">
      <c r="A4" s="1"/>
      <c r="B4" s="7"/>
      <c r="C4" s="298"/>
      <c r="D4" s="298"/>
      <c r="E4" s="298"/>
      <c r="F4" s="298"/>
      <c r="G4" s="298"/>
      <c r="H4" s="298"/>
      <c r="I4" s="298"/>
      <c r="J4" s="298"/>
      <c r="K4" s="298"/>
      <c r="L4" s="298"/>
      <c r="M4" s="298"/>
      <c r="N4" s="298"/>
      <c r="O4" s="298"/>
      <c r="P4" s="298"/>
      <c r="Q4" s="7"/>
      <c r="R4" s="1"/>
      <c r="S4" s="1"/>
      <c r="T4" s="1"/>
      <c r="U4" s="1"/>
      <c r="V4" s="1"/>
      <c r="W4" s="1"/>
      <c r="X4" s="1"/>
      <c r="Y4" s="1"/>
      <c r="Z4" s="1"/>
    </row>
    <row r="5" spans="1:26" ht="15.75" customHeight="1">
      <c r="A5" s="1"/>
      <c r="B5" s="7"/>
      <c r="C5" s="211" t="s">
        <v>21</v>
      </c>
      <c r="D5" s="481" t="e">
        <f>IF(#REF!=0,"",#REF!)</f>
        <v>#REF!</v>
      </c>
      <c r="E5" s="458"/>
      <c r="F5" s="458"/>
      <c r="G5" s="458"/>
      <c r="H5" s="458"/>
      <c r="I5" s="458"/>
      <c r="J5" s="458"/>
      <c r="K5" s="458"/>
      <c r="L5" s="458"/>
      <c r="M5" s="458"/>
      <c r="N5" s="458"/>
      <c r="O5" s="458"/>
      <c r="P5" s="460"/>
      <c r="Q5" s="7"/>
      <c r="R5" s="1"/>
      <c r="S5" s="1"/>
      <c r="T5" s="1"/>
      <c r="U5" s="1"/>
      <c r="V5" s="1"/>
      <c r="W5" s="1"/>
      <c r="X5" s="1"/>
      <c r="Y5" s="1"/>
      <c r="Z5" s="1"/>
    </row>
    <row r="6" spans="1:26" ht="7.5" customHeight="1">
      <c r="A6" s="1"/>
      <c r="B6" s="7"/>
      <c r="C6" s="298"/>
      <c r="D6" s="298"/>
      <c r="E6" s="298"/>
      <c r="F6" s="298"/>
      <c r="G6" s="298"/>
      <c r="H6" s="298"/>
      <c r="I6" s="298"/>
      <c r="J6" s="298"/>
      <c r="K6" s="298"/>
      <c r="L6" s="298"/>
      <c r="M6" s="298"/>
      <c r="N6" s="298"/>
      <c r="O6" s="298"/>
      <c r="P6" s="298"/>
      <c r="Q6" s="7"/>
      <c r="R6" s="1"/>
      <c r="S6" s="1"/>
      <c r="T6" s="1"/>
      <c r="U6" s="1"/>
      <c r="V6" s="1"/>
      <c r="W6" s="1"/>
      <c r="X6" s="1"/>
      <c r="Y6" s="1"/>
      <c r="Z6" s="1"/>
    </row>
    <row r="7" spans="1:26" ht="15.75" customHeight="1">
      <c r="A7" s="1"/>
      <c r="B7" s="7"/>
      <c r="C7" s="211" t="s">
        <v>22</v>
      </c>
      <c r="D7" s="481" t="e">
        <f>IF(#REF!=0,"",#REF!)</f>
        <v>#REF!</v>
      </c>
      <c r="E7" s="458"/>
      <c r="F7" s="458"/>
      <c r="G7" s="458"/>
      <c r="H7" s="458"/>
      <c r="I7" s="458"/>
      <c r="J7" s="458"/>
      <c r="K7" s="458"/>
      <c r="L7" s="458"/>
      <c r="M7" s="458"/>
      <c r="N7" s="458"/>
      <c r="O7" s="458"/>
      <c r="P7" s="460"/>
      <c r="Q7" s="7"/>
      <c r="R7" s="1"/>
      <c r="S7" s="1"/>
      <c r="T7" s="1"/>
      <c r="U7" s="1"/>
      <c r="V7" s="1"/>
      <c r="W7" s="1"/>
      <c r="X7" s="1"/>
      <c r="Y7" s="1"/>
      <c r="Z7" s="1"/>
    </row>
    <row r="8" spans="1:26" ht="7.5" customHeight="1">
      <c r="A8" s="1"/>
      <c r="B8" s="7"/>
      <c r="C8" s="298"/>
      <c r="D8" s="298"/>
      <c r="E8" s="298"/>
      <c r="F8" s="298"/>
      <c r="G8" s="298"/>
      <c r="H8" s="298"/>
      <c r="I8" s="298"/>
      <c r="J8" s="298"/>
      <c r="K8" s="298"/>
      <c r="L8" s="298"/>
      <c r="M8" s="298"/>
      <c r="N8" s="298"/>
      <c r="O8" s="298"/>
      <c r="P8" s="298"/>
      <c r="Q8" s="7"/>
      <c r="R8" s="1"/>
      <c r="S8" s="1"/>
      <c r="T8" s="1"/>
      <c r="U8" s="1"/>
      <c r="V8" s="1"/>
      <c r="W8" s="1"/>
      <c r="X8" s="1"/>
      <c r="Y8" s="1"/>
      <c r="Z8" s="1"/>
    </row>
    <row r="9" spans="1:26" ht="328.5" customHeight="1">
      <c r="A9" s="1"/>
      <c r="B9" s="7"/>
      <c r="C9" s="473" t="s">
        <v>283</v>
      </c>
      <c r="D9" s="458"/>
      <c r="E9" s="458"/>
      <c r="F9" s="458"/>
      <c r="G9" s="458"/>
      <c r="H9" s="458"/>
      <c r="I9" s="458"/>
      <c r="J9" s="458"/>
      <c r="K9" s="458"/>
      <c r="L9" s="458"/>
      <c r="M9" s="458"/>
      <c r="N9" s="458"/>
      <c r="O9" s="458"/>
      <c r="P9" s="460"/>
      <c r="Q9" s="7"/>
      <c r="R9" s="1"/>
      <c r="S9" s="1"/>
      <c r="T9" s="1"/>
      <c r="U9" s="1"/>
      <c r="V9" s="1"/>
      <c r="W9" s="1"/>
      <c r="X9" s="1"/>
      <c r="Y9" s="1"/>
      <c r="Z9" s="1"/>
    </row>
    <row r="10" spans="1:26" ht="7.5" customHeight="1">
      <c r="A10" s="1"/>
      <c r="B10" s="7"/>
      <c r="C10" s="298"/>
      <c r="D10" s="298"/>
      <c r="E10" s="298"/>
      <c r="F10" s="298"/>
      <c r="G10" s="298"/>
      <c r="H10" s="298"/>
      <c r="I10" s="298"/>
      <c r="J10" s="298"/>
      <c r="K10" s="298"/>
      <c r="L10" s="298"/>
      <c r="M10" s="298"/>
      <c r="N10" s="298"/>
      <c r="O10" s="298"/>
      <c r="P10" s="298"/>
      <c r="Q10" s="7"/>
      <c r="R10" s="1"/>
      <c r="S10" s="1"/>
      <c r="T10" s="1"/>
      <c r="U10" s="1"/>
      <c r="V10" s="1"/>
      <c r="W10" s="1"/>
      <c r="X10" s="1"/>
      <c r="Y10" s="1"/>
      <c r="Z10" s="1"/>
    </row>
    <row r="11" spans="1:26" ht="52.5" customHeight="1">
      <c r="A11" s="1"/>
      <c r="B11" s="7"/>
      <c r="C11" s="365" t="s">
        <v>284</v>
      </c>
      <c r="D11" s="366" t="s">
        <v>105</v>
      </c>
      <c r="E11" s="367" t="str">
        <f t="shared" ref="E11:E13" si="0">IF(D11="No","You are not required to complete this section of the application","")</f>
        <v/>
      </c>
      <c r="F11" s="298"/>
      <c r="G11" s="298"/>
      <c r="H11" s="298"/>
      <c r="I11" s="298"/>
      <c r="J11" s="298"/>
      <c r="K11" s="298"/>
      <c r="L11" s="298"/>
      <c r="M11" s="298"/>
      <c r="N11" s="298"/>
      <c r="O11" s="298"/>
      <c r="P11" s="298"/>
      <c r="Q11" s="7"/>
      <c r="R11" s="1"/>
      <c r="S11" s="1"/>
      <c r="T11" s="1"/>
      <c r="U11" s="1"/>
      <c r="V11" s="1"/>
      <c r="W11" s="1"/>
      <c r="X11" s="1"/>
      <c r="Y11" s="1"/>
      <c r="Z11" s="1"/>
    </row>
    <row r="12" spans="1:26" ht="45.75" customHeight="1">
      <c r="A12" s="1"/>
      <c r="B12" s="7"/>
      <c r="C12" s="368" t="s">
        <v>285</v>
      </c>
      <c r="D12" s="369" t="s">
        <v>105</v>
      </c>
      <c r="E12" s="367" t="str">
        <f t="shared" si="0"/>
        <v/>
      </c>
      <c r="F12" s="298"/>
      <c r="G12" s="298"/>
      <c r="H12" s="298"/>
      <c r="I12" s="298"/>
      <c r="J12" s="298"/>
      <c r="K12" s="298"/>
      <c r="L12" s="298"/>
      <c r="M12" s="298"/>
      <c r="N12" s="298"/>
      <c r="O12" s="298"/>
      <c r="P12" s="298"/>
      <c r="Q12" s="7"/>
      <c r="R12" s="1"/>
      <c r="S12" s="1"/>
      <c r="T12" s="1"/>
      <c r="U12" s="1"/>
      <c r="V12" s="1"/>
      <c r="W12" s="1"/>
      <c r="X12" s="1"/>
      <c r="Y12" s="1"/>
      <c r="Z12" s="1"/>
    </row>
    <row r="13" spans="1:26" ht="30.75" customHeight="1">
      <c r="A13" s="1"/>
      <c r="B13" s="7"/>
      <c r="C13" s="305" t="s">
        <v>286</v>
      </c>
      <c r="D13" s="300" t="s">
        <v>105</v>
      </c>
      <c r="E13" s="367" t="str">
        <f t="shared" si="0"/>
        <v/>
      </c>
      <c r="F13" s="298"/>
      <c r="G13" s="298"/>
      <c r="H13" s="298"/>
      <c r="I13" s="298"/>
      <c r="J13" s="298"/>
      <c r="K13" s="298"/>
      <c r="L13" s="298"/>
      <c r="M13" s="298"/>
      <c r="N13" s="298"/>
      <c r="O13" s="298"/>
      <c r="P13" s="298"/>
      <c r="Q13" s="7"/>
      <c r="R13" s="1"/>
      <c r="S13" s="1"/>
      <c r="T13" s="1"/>
      <c r="U13" s="1"/>
      <c r="V13" s="1"/>
      <c r="W13" s="1"/>
      <c r="X13" s="1"/>
      <c r="Y13" s="1"/>
      <c r="Z13" s="1"/>
    </row>
    <row r="14" spans="1:26" ht="30.75" customHeight="1">
      <c r="A14" s="1"/>
      <c r="B14" s="7"/>
      <c r="C14" s="370" t="s">
        <v>287</v>
      </c>
      <c r="D14" s="371"/>
      <c r="E14" s="298"/>
      <c r="F14" s="298"/>
      <c r="G14" s="298"/>
      <c r="H14" s="298"/>
      <c r="I14" s="298"/>
      <c r="J14" s="298"/>
      <c r="K14" s="298"/>
      <c r="L14" s="298"/>
      <c r="M14" s="298"/>
      <c r="N14" s="298"/>
      <c r="O14" s="298"/>
      <c r="P14" s="298"/>
      <c r="Q14" s="7"/>
      <c r="R14" s="1"/>
      <c r="S14" s="1"/>
      <c r="T14" s="1"/>
      <c r="U14" s="1"/>
      <c r="V14" s="1"/>
      <c r="W14" s="1"/>
      <c r="X14" s="1"/>
      <c r="Y14" s="1"/>
      <c r="Z14" s="1"/>
    </row>
    <row r="15" spans="1:26" ht="9.75" customHeight="1">
      <c r="A15" s="1"/>
      <c r="B15" s="7"/>
      <c r="C15" s="372"/>
      <c r="D15" s="372"/>
      <c r="E15" s="298"/>
      <c r="F15" s="298"/>
      <c r="G15" s="298"/>
      <c r="H15" s="298"/>
      <c r="I15" s="298"/>
      <c r="J15" s="298"/>
      <c r="K15" s="298"/>
      <c r="L15" s="298"/>
      <c r="M15" s="298"/>
      <c r="N15" s="298"/>
      <c r="O15" s="298"/>
      <c r="P15" s="298"/>
      <c r="Q15" s="7"/>
      <c r="R15" s="1"/>
      <c r="S15" s="1"/>
      <c r="T15" s="1"/>
      <c r="U15" s="1"/>
      <c r="V15" s="1"/>
      <c r="W15" s="1"/>
      <c r="X15" s="1"/>
      <c r="Y15" s="1"/>
      <c r="Z15" s="1"/>
    </row>
    <row r="16" spans="1:26" ht="33.75" customHeight="1">
      <c r="A16" s="1"/>
      <c r="B16" s="7"/>
      <c r="C16" s="373" t="s">
        <v>288</v>
      </c>
      <c r="D16" s="374" t="s">
        <v>289</v>
      </c>
      <c r="E16" s="375" t="s">
        <v>290</v>
      </c>
      <c r="F16" s="374" t="s">
        <v>291</v>
      </c>
      <c r="G16" s="375" t="s">
        <v>292</v>
      </c>
      <c r="H16" s="298"/>
      <c r="I16" s="298"/>
      <c r="J16" s="298"/>
      <c r="K16" s="298"/>
      <c r="L16" s="298"/>
      <c r="M16" s="298"/>
      <c r="N16" s="298"/>
      <c r="O16" s="298"/>
      <c r="P16" s="298"/>
      <c r="Q16" s="7"/>
      <c r="R16" s="1"/>
      <c r="S16" s="1"/>
      <c r="T16" s="1"/>
      <c r="U16" s="1"/>
      <c r="V16" s="1"/>
      <c r="W16" s="1"/>
      <c r="X16" s="1"/>
      <c r="Y16" s="1"/>
      <c r="Z16" s="1"/>
    </row>
    <row r="17" spans="1:26" ht="33.75" hidden="1" customHeight="1">
      <c r="A17" s="1"/>
      <c r="B17" s="7"/>
      <c r="C17" s="373" t="s">
        <v>105</v>
      </c>
      <c r="D17" s="374"/>
      <c r="E17" s="375"/>
      <c r="F17" s="374"/>
      <c r="G17" s="375"/>
      <c r="H17" s="298"/>
      <c r="I17" s="298"/>
      <c r="J17" s="298"/>
      <c r="K17" s="298"/>
      <c r="L17" s="298"/>
      <c r="M17" s="298"/>
      <c r="N17" s="298"/>
      <c r="O17" s="298"/>
      <c r="P17" s="298"/>
      <c r="Q17" s="7"/>
      <c r="R17" s="1"/>
      <c r="S17" s="1"/>
      <c r="T17" s="1"/>
      <c r="U17" s="1"/>
      <c r="V17" s="1"/>
      <c r="W17" s="1"/>
      <c r="X17" s="1"/>
      <c r="Y17" s="1"/>
      <c r="Z17" s="1"/>
    </row>
    <row r="18" spans="1:26" ht="19.5" customHeight="1">
      <c r="A18" s="1"/>
      <c r="B18" s="7"/>
      <c r="C18" s="376" t="s">
        <v>293</v>
      </c>
      <c r="D18" s="377"/>
      <c r="E18" s="378" t="s">
        <v>91</v>
      </c>
      <c r="F18" s="379"/>
      <c r="G18" s="380" t="str">
        <f t="shared" ref="G18:G22" si="1">IFERROR(P73/D18,"")</f>
        <v/>
      </c>
      <c r="H18" s="381" t="str">
        <f>IF(E18="Placebo","The costs relating to this Study Arm are Research not NHS Treatment Costs.","")</f>
        <v/>
      </c>
      <c r="I18" s="298"/>
      <c r="J18" s="298"/>
      <c r="K18" s="298"/>
      <c r="L18" s="298"/>
      <c r="M18" s="298"/>
      <c r="N18" s="298"/>
      <c r="O18" s="298"/>
      <c r="P18" s="298"/>
      <c r="Q18" s="7"/>
      <c r="R18" s="1"/>
      <c r="S18" s="1"/>
      <c r="T18" s="1"/>
      <c r="U18" s="1"/>
      <c r="V18" s="1"/>
      <c r="W18" s="1"/>
      <c r="X18" s="1"/>
      <c r="Y18" s="1"/>
      <c r="Z18" s="1"/>
    </row>
    <row r="19" spans="1:26" ht="19.5" customHeight="1">
      <c r="A19" s="1"/>
      <c r="B19" s="7"/>
      <c r="C19" s="382" t="s">
        <v>294</v>
      </c>
      <c r="D19" s="383"/>
      <c r="E19" s="384" t="s">
        <v>91</v>
      </c>
      <c r="F19" s="385"/>
      <c r="G19" s="386" t="str">
        <f t="shared" si="1"/>
        <v/>
      </c>
      <c r="H19" s="381" t="str">
        <f>IF(E19="Placebo","The costs relating to this Arm are Research Costs not NHS Treatment Costs.","")</f>
        <v/>
      </c>
      <c r="I19" s="298"/>
      <c r="J19" s="298"/>
      <c r="K19" s="298"/>
      <c r="L19" s="298"/>
      <c r="M19" s="298"/>
      <c r="N19" s="298"/>
      <c r="O19" s="298"/>
      <c r="P19" s="298"/>
      <c r="Q19" s="7"/>
      <c r="R19" s="1"/>
      <c r="S19" s="1"/>
      <c r="T19" s="1"/>
      <c r="U19" s="1"/>
      <c r="V19" s="1"/>
      <c r="W19" s="1"/>
      <c r="X19" s="1"/>
      <c r="Y19" s="1"/>
      <c r="Z19" s="1"/>
    </row>
    <row r="20" spans="1:26">
      <c r="A20" s="1"/>
      <c r="B20" s="7"/>
      <c r="C20" s="382" t="s">
        <v>295</v>
      </c>
      <c r="D20" s="383"/>
      <c r="E20" s="384" t="s">
        <v>91</v>
      </c>
      <c r="F20" s="385"/>
      <c r="G20" s="386" t="str">
        <f t="shared" si="1"/>
        <v/>
      </c>
      <c r="H20" s="381" t="str">
        <f t="shared" ref="H20:H22" si="2">IF(E20="Placebo","The costs relating to this Arm are Research not NHS Treatment Costs.","")</f>
        <v/>
      </c>
      <c r="I20" s="298"/>
      <c r="J20" s="298"/>
      <c r="K20" s="298"/>
      <c r="L20" s="298"/>
      <c r="M20" s="298"/>
      <c r="N20" s="298"/>
      <c r="O20" s="298"/>
      <c r="P20" s="298"/>
      <c r="Q20" s="7"/>
      <c r="R20" s="1"/>
      <c r="S20" s="1"/>
      <c r="T20" s="1"/>
      <c r="U20" s="1"/>
      <c r="V20" s="1"/>
      <c r="W20" s="1"/>
      <c r="X20" s="1"/>
      <c r="Y20" s="1"/>
      <c r="Z20" s="1"/>
    </row>
    <row r="21" spans="1:26" ht="19.5" customHeight="1">
      <c r="A21" s="1"/>
      <c r="B21" s="7"/>
      <c r="C21" s="382" t="s">
        <v>296</v>
      </c>
      <c r="D21" s="383"/>
      <c r="E21" s="384" t="s">
        <v>91</v>
      </c>
      <c r="F21" s="385"/>
      <c r="G21" s="386" t="str">
        <f t="shared" si="1"/>
        <v/>
      </c>
      <c r="H21" s="381" t="str">
        <f t="shared" si="2"/>
        <v/>
      </c>
      <c r="I21" s="298"/>
      <c r="J21" s="298"/>
      <c r="K21" s="298"/>
      <c r="L21" s="298"/>
      <c r="M21" s="298"/>
      <c r="N21" s="298"/>
      <c r="O21" s="298"/>
      <c r="P21" s="298"/>
      <c r="Q21" s="7"/>
      <c r="R21" s="1"/>
      <c r="S21" s="1"/>
      <c r="T21" s="1"/>
      <c r="U21" s="1"/>
      <c r="V21" s="1"/>
      <c r="W21" s="1"/>
      <c r="X21" s="1"/>
      <c r="Y21" s="1"/>
      <c r="Z21" s="1"/>
    </row>
    <row r="22" spans="1:26" ht="19.5" customHeight="1">
      <c r="A22" s="1"/>
      <c r="B22" s="7"/>
      <c r="C22" s="387" t="s">
        <v>297</v>
      </c>
      <c r="D22" s="388"/>
      <c r="E22" s="389" t="s">
        <v>91</v>
      </c>
      <c r="F22" s="390"/>
      <c r="G22" s="391" t="str">
        <f t="shared" si="1"/>
        <v/>
      </c>
      <c r="H22" s="381" t="str">
        <f t="shared" si="2"/>
        <v/>
      </c>
      <c r="I22" s="298"/>
      <c r="J22" s="298"/>
      <c r="K22" s="298"/>
      <c r="L22" s="298"/>
      <c r="M22" s="298"/>
      <c r="N22" s="298"/>
      <c r="O22" s="298"/>
      <c r="P22" s="298"/>
      <c r="Q22" s="7"/>
      <c r="R22" s="1"/>
      <c r="S22" s="1"/>
      <c r="T22" s="1"/>
      <c r="U22" s="1"/>
      <c r="V22" s="1"/>
      <c r="W22" s="1"/>
      <c r="X22" s="1"/>
      <c r="Y22" s="1"/>
      <c r="Z22" s="1"/>
    </row>
    <row r="23" spans="1:26" ht="22.5" customHeight="1">
      <c r="A23" s="1"/>
      <c r="B23" s="7"/>
      <c r="C23" s="308" t="s">
        <v>245</v>
      </c>
      <c r="D23" s="298"/>
      <c r="E23" s="298"/>
      <c r="F23" s="298"/>
      <c r="G23" s="298"/>
      <c r="H23" s="298"/>
      <c r="I23" s="298"/>
      <c r="J23" s="298"/>
      <c r="K23" s="298"/>
      <c r="L23" s="298"/>
      <c r="M23" s="298"/>
      <c r="N23" s="298"/>
      <c r="O23" s="298"/>
      <c r="P23" s="298"/>
      <c r="Q23" s="7"/>
      <c r="R23" s="1"/>
      <c r="S23" s="1"/>
      <c r="T23" s="1"/>
      <c r="U23" s="1"/>
      <c r="V23" s="1"/>
      <c r="W23" s="1"/>
      <c r="X23" s="1"/>
      <c r="Y23" s="1"/>
      <c r="Z23" s="1"/>
    </row>
    <row r="24" spans="1:26" ht="51" customHeight="1">
      <c r="A24" s="1"/>
      <c r="B24" s="7"/>
      <c r="C24" s="309" t="s">
        <v>246</v>
      </c>
      <c r="D24" s="310" t="s">
        <v>298</v>
      </c>
      <c r="E24" s="311" t="s">
        <v>248</v>
      </c>
      <c r="F24" s="311" t="s">
        <v>299</v>
      </c>
      <c r="G24" s="312" t="s">
        <v>249</v>
      </c>
      <c r="H24" s="312" t="s">
        <v>250</v>
      </c>
      <c r="I24" s="313" t="s">
        <v>300</v>
      </c>
      <c r="J24" s="312" t="s">
        <v>69</v>
      </c>
      <c r="K24" s="312" t="s">
        <v>25</v>
      </c>
      <c r="L24" s="312" t="s">
        <v>26</v>
      </c>
      <c r="M24" s="312" t="s">
        <v>27</v>
      </c>
      <c r="N24" s="312" t="s">
        <v>28</v>
      </c>
      <c r="O24" s="314" t="s">
        <v>29</v>
      </c>
      <c r="P24" s="315" t="s">
        <v>30</v>
      </c>
      <c r="Q24" s="7"/>
      <c r="R24" s="1"/>
      <c r="S24" s="1"/>
      <c r="T24" s="1"/>
      <c r="U24" s="1"/>
      <c r="V24" s="1"/>
      <c r="W24" s="1"/>
      <c r="X24" s="1"/>
      <c r="Y24" s="1"/>
      <c r="Z24" s="1"/>
    </row>
    <row r="25" spans="1:26" ht="15.75" customHeight="1">
      <c r="A25" s="1"/>
      <c r="B25" s="7"/>
      <c r="C25" s="316" t="s">
        <v>105</v>
      </c>
      <c r="D25" s="317"/>
      <c r="E25" s="318" t="s">
        <v>91</v>
      </c>
      <c r="F25" s="318" t="s">
        <v>105</v>
      </c>
      <c r="G25" s="319" t="s">
        <v>91</v>
      </c>
      <c r="H25" s="319" t="s">
        <v>91</v>
      </c>
      <c r="I25" s="320" t="str">
        <f t="shared" ref="I25:I44" si="3">IFERROR(VLOOKUP($E25,$D$88:$E$105,2,0)*VLOOKUP($F25,$C$18:$D$22,2,0)*G25*H25,"£0")</f>
        <v>£0</v>
      </c>
      <c r="J25" s="321"/>
      <c r="K25" s="392"/>
      <c r="L25" s="392"/>
      <c r="M25" s="392"/>
      <c r="N25" s="392"/>
      <c r="O25" s="393"/>
      <c r="P25" s="323">
        <f t="shared" ref="P25:P44" si="4">SUM(K25:O25)</f>
        <v>0</v>
      </c>
      <c r="Q25" s="7"/>
      <c r="R25" s="1"/>
      <c r="S25" s="1"/>
      <c r="T25" s="1"/>
      <c r="U25" s="1"/>
      <c r="V25" s="1"/>
      <c r="W25" s="1"/>
      <c r="X25" s="1"/>
      <c r="Y25" s="1"/>
      <c r="Z25" s="1"/>
    </row>
    <row r="26" spans="1:26" ht="15.75" customHeight="1">
      <c r="A26" s="1"/>
      <c r="B26" s="7"/>
      <c r="C26" s="316" t="s">
        <v>105</v>
      </c>
      <c r="D26" s="317"/>
      <c r="E26" s="318" t="s">
        <v>91</v>
      </c>
      <c r="F26" s="318" t="s">
        <v>105</v>
      </c>
      <c r="G26" s="319" t="s">
        <v>91</v>
      </c>
      <c r="H26" s="319" t="s">
        <v>91</v>
      </c>
      <c r="I26" s="320" t="str">
        <f t="shared" si="3"/>
        <v>£0</v>
      </c>
      <c r="J26" s="321"/>
      <c r="K26" s="392"/>
      <c r="L26" s="392"/>
      <c r="M26" s="392"/>
      <c r="N26" s="392"/>
      <c r="O26" s="393"/>
      <c r="P26" s="323">
        <f t="shared" si="4"/>
        <v>0</v>
      </c>
      <c r="Q26" s="7"/>
      <c r="R26" s="1"/>
      <c r="S26" s="1"/>
      <c r="T26" s="1"/>
      <c r="U26" s="1"/>
      <c r="V26" s="1"/>
      <c r="W26" s="1"/>
      <c r="X26" s="1"/>
      <c r="Y26" s="1"/>
      <c r="Z26" s="1"/>
    </row>
    <row r="27" spans="1:26" ht="15.75" customHeight="1">
      <c r="A27" s="1"/>
      <c r="B27" s="7"/>
      <c r="C27" s="316" t="s">
        <v>105</v>
      </c>
      <c r="D27" s="317"/>
      <c r="E27" s="318" t="s">
        <v>91</v>
      </c>
      <c r="F27" s="318" t="s">
        <v>105</v>
      </c>
      <c r="G27" s="319" t="s">
        <v>91</v>
      </c>
      <c r="H27" s="319" t="s">
        <v>91</v>
      </c>
      <c r="I27" s="320" t="str">
        <f t="shared" si="3"/>
        <v>£0</v>
      </c>
      <c r="J27" s="321"/>
      <c r="K27" s="392"/>
      <c r="L27" s="392"/>
      <c r="M27" s="392"/>
      <c r="N27" s="392"/>
      <c r="O27" s="393"/>
      <c r="P27" s="323">
        <f t="shared" si="4"/>
        <v>0</v>
      </c>
      <c r="Q27" s="7"/>
      <c r="R27" s="1"/>
      <c r="S27" s="1"/>
      <c r="T27" s="1"/>
      <c r="U27" s="1"/>
      <c r="V27" s="1"/>
      <c r="W27" s="1"/>
      <c r="X27" s="1"/>
      <c r="Y27" s="1"/>
      <c r="Z27" s="1"/>
    </row>
    <row r="28" spans="1:26" ht="15.75" customHeight="1">
      <c r="A28" s="1"/>
      <c r="B28" s="7"/>
      <c r="C28" s="316" t="s">
        <v>105</v>
      </c>
      <c r="D28" s="317"/>
      <c r="E28" s="318" t="s">
        <v>91</v>
      </c>
      <c r="F28" s="318" t="s">
        <v>105</v>
      </c>
      <c r="G28" s="319" t="s">
        <v>91</v>
      </c>
      <c r="H28" s="319" t="s">
        <v>91</v>
      </c>
      <c r="I28" s="320" t="str">
        <f t="shared" si="3"/>
        <v>£0</v>
      </c>
      <c r="J28" s="321"/>
      <c r="K28" s="392"/>
      <c r="L28" s="392"/>
      <c r="M28" s="392"/>
      <c r="N28" s="392"/>
      <c r="O28" s="393"/>
      <c r="P28" s="323">
        <f t="shared" si="4"/>
        <v>0</v>
      </c>
      <c r="Q28" s="7"/>
      <c r="R28" s="1"/>
      <c r="S28" s="1"/>
      <c r="T28" s="1"/>
      <c r="U28" s="1"/>
      <c r="V28" s="1"/>
      <c r="W28" s="1"/>
      <c r="X28" s="1"/>
      <c r="Y28" s="1"/>
      <c r="Z28" s="1"/>
    </row>
    <row r="29" spans="1:26" ht="15.75" customHeight="1">
      <c r="A29" s="1"/>
      <c r="B29" s="7"/>
      <c r="C29" s="316" t="s">
        <v>105</v>
      </c>
      <c r="D29" s="317"/>
      <c r="E29" s="318" t="s">
        <v>91</v>
      </c>
      <c r="F29" s="318" t="s">
        <v>105</v>
      </c>
      <c r="G29" s="319" t="s">
        <v>91</v>
      </c>
      <c r="H29" s="319" t="s">
        <v>91</v>
      </c>
      <c r="I29" s="320" t="str">
        <f t="shared" si="3"/>
        <v>£0</v>
      </c>
      <c r="J29" s="321"/>
      <c r="K29" s="392"/>
      <c r="L29" s="392"/>
      <c r="M29" s="392"/>
      <c r="N29" s="392"/>
      <c r="O29" s="393"/>
      <c r="P29" s="323">
        <f t="shared" si="4"/>
        <v>0</v>
      </c>
      <c r="Q29" s="7"/>
      <c r="R29" s="1"/>
      <c r="S29" s="1"/>
      <c r="T29" s="1"/>
      <c r="U29" s="1"/>
      <c r="V29" s="1"/>
      <c r="W29" s="1"/>
      <c r="X29" s="1"/>
      <c r="Y29" s="1"/>
      <c r="Z29" s="1"/>
    </row>
    <row r="30" spans="1:26" ht="15.75" customHeight="1">
      <c r="A30" s="1"/>
      <c r="B30" s="7"/>
      <c r="C30" s="316" t="s">
        <v>105</v>
      </c>
      <c r="D30" s="317"/>
      <c r="E30" s="318" t="s">
        <v>91</v>
      </c>
      <c r="F30" s="318" t="s">
        <v>105</v>
      </c>
      <c r="G30" s="319" t="s">
        <v>91</v>
      </c>
      <c r="H30" s="319" t="s">
        <v>91</v>
      </c>
      <c r="I30" s="320" t="str">
        <f t="shared" si="3"/>
        <v>£0</v>
      </c>
      <c r="J30" s="321"/>
      <c r="K30" s="392"/>
      <c r="L30" s="392"/>
      <c r="M30" s="392"/>
      <c r="N30" s="392"/>
      <c r="O30" s="393"/>
      <c r="P30" s="323">
        <f t="shared" si="4"/>
        <v>0</v>
      </c>
      <c r="Q30" s="7"/>
      <c r="R30" s="1"/>
      <c r="S30" s="1"/>
      <c r="T30" s="1"/>
      <c r="U30" s="1"/>
      <c r="V30" s="1"/>
      <c r="W30" s="1"/>
      <c r="X30" s="1"/>
      <c r="Y30" s="1"/>
      <c r="Z30" s="1"/>
    </row>
    <row r="31" spans="1:26" ht="15.75" customHeight="1">
      <c r="A31" s="1"/>
      <c r="B31" s="7"/>
      <c r="C31" s="316" t="s">
        <v>105</v>
      </c>
      <c r="D31" s="317"/>
      <c r="E31" s="318" t="s">
        <v>91</v>
      </c>
      <c r="F31" s="318" t="s">
        <v>105</v>
      </c>
      <c r="G31" s="319" t="s">
        <v>91</v>
      </c>
      <c r="H31" s="319" t="s">
        <v>91</v>
      </c>
      <c r="I31" s="320" t="str">
        <f t="shared" si="3"/>
        <v>£0</v>
      </c>
      <c r="J31" s="321"/>
      <c r="K31" s="392"/>
      <c r="L31" s="392"/>
      <c r="M31" s="392"/>
      <c r="N31" s="392"/>
      <c r="O31" s="393"/>
      <c r="P31" s="323">
        <f t="shared" si="4"/>
        <v>0</v>
      </c>
      <c r="Q31" s="7"/>
      <c r="R31" s="1"/>
      <c r="S31" s="1"/>
      <c r="T31" s="1"/>
      <c r="U31" s="1"/>
      <c r="V31" s="1"/>
      <c r="W31" s="1"/>
      <c r="X31" s="1"/>
      <c r="Y31" s="1"/>
      <c r="Z31" s="1"/>
    </row>
    <row r="32" spans="1:26" ht="15.75" customHeight="1">
      <c r="A32" s="1"/>
      <c r="B32" s="7"/>
      <c r="C32" s="316" t="s">
        <v>105</v>
      </c>
      <c r="D32" s="317"/>
      <c r="E32" s="318" t="s">
        <v>91</v>
      </c>
      <c r="F32" s="318" t="s">
        <v>105</v>
      </c>
      <c r="G32" s="319" t="s">
        <v>91</v>
      </c>
      <c r="H32" s="319" t="s">
        <v>91</v>
      </c>
      <c r="I32" s="320" t="str">
        <f t="shared" si="3"/>
        <v>£0</v>
      </c>
      <c r="J32" s="321"/>
      <c r="K32" s="392"/>
      <c r="L32" s="392"/>
      <c r="M32" s="392"/>
      <c r="N32" s="392"/>
      <c r="O32" s="393"/>
      <c r="P32" s="323">
        <f t="shared" si="4"/>
        <v>0</v>
      </c>
      <c r="Q32" s="7"/>
      <c r="R32" s="1"/>
      <c r="S32" s="1"/>
      <c r="T32" s="1"/>
      <c r="U32" s="1"/>
      <c r="V32" s="1"/>
      <c r="W32" s="1"/>
      <c r="X32" s="1"/>
      <c r="Y32" s="1"/>
      <c r="Z32" s="1"/>
    </row>
    <row r="33" spans="1:26" ht="15.75" customHeight="1">
      <c r="A33" s="1"/>
      <c r="B33" s="7"/>
      <c r="C33" s="316" t="s">
        <v>105</v>
      </c>
      <c r="D33" s="317"/>
      <c r="E33" s="318" t="s">
        <v>91</v>
      </c>
      <c r="F33" s="318" t="s">
        <v>105</v>
      </c>
      <c r="G33" s="319" t="s">
        <v>91</v>
      </c>
      <c r="H33" s="319" t="s">
        <v>91</v>
      </c>
      <c r="I33" s="320" t="str">
        <f t="shared" si="3"/>
        <v>£0</v>
      </c>
      <c r="J33" s="321"/>
      <c r="K33" s="392"/>
      <c r="L33" s="392"/>
      <c r="M33" s="392"/>
      <c r="N33" s="392"/>
      <c r="O33" s="393"/>
      <c r="P33" s="323">
        <f t="shared" si="4"/>
        <v>0</v>
      </c>
      <c r="Q33" s="7"/>
      <c r="R33" s="1"/>
      <c r="S33" s="1"/>
      <c r="T33" s="1"/>
      <c r="U33" s="1"/>
      <c r="V33" s="1"/>
      <c r="W33" s="1"/>
      <c r="X33" s="1"/>
      <c r="Y33" s="1"/>
      <c r="Z33" s="1"/>
    </row>
    <row r="34" spans="1:26" ht="15.75" customHeight="1">
      <c r="A34" s="1"/>
      <c r="B34" s="7"/>
      <c r="C34" s="316" t="s">
        <v>105</v>
      </c>
      <c r="D34" s="317"/>
      <c r="E34" s="318" t="s">
        <v>91</v>
      </c>
      <c r="F34" s="318" t="s">
        <v>105</v>
      </c>
      <c r="G34" s="319" t="s">
        <v>91</v>
      </c>
      <c r="H34" s="319" t="s">
        <v>91</v>
      </c>
      <c r="I34" s="320" t="str">
        <f t="shared" si="3"/>
        <v>£0</v>
      </c>
      <c r="J34" s="321"/>
      <c r="K34" s="392"/>
      <c r="L34" s="392"/>
      <c r="M34" s="392"/>
      <c r="N34" s="392"/>
      <c r="O34" s="393"/>
      <c r="P34" s="323">
        <f t="shared" si="4"/>
        <v>0</v>
      </c>
      <c r="Q34" s="7"/>
      <c r="R34" s="1"/>
      <c r="S34" s="1"/>
      <c r="T34" s="1"/>
      <c r="U34" s="1"/>
      <c r="V34" s="1"/>
      <c r="W34" s="1"/>
      <c r="X34" s="1"/>
      <c r="Y34" s="1"/>
      <c r="Z34" s="1"/>
    </row>
    <row r="35" spans="1:26" ht="15.75" customHeight="1">
      <c r="A35" s="1"/>
      <c r="B35" s="7"/>
      <c r="C35" s="316" t="s">
        <v>105</v>
      </c>
      <c r="D35" s="317"/>
      <c r="E35" s="318" t="s">
        <v>91</v>
      </c>
      <c r="F35" s="318" t="s">
        <v>105</v>
      </c>
      <c r="G35" s="319" t="s">
        <v>91</v>
      </c>
      <c r="H35" s="319" t="s">
        <v>91</v>
      </c>
      <c r="I35" s="320" t="str">
        <f t="shared" si="3"/>
        <v>£0</v>
      </c>
      <c r="J35" s="321"/>
      <c r="K35" s="392"/>
      <c r="L35" s="392"/>
      <c r="M35" s="392"/>
      <c r="N35" s="392"/>
      <c r="O35" s="393"/>
      <c r="P35" s="323">
        <f t="shared" si="4"/>
        <v>0</v>
      </c>
      <c r="Q35" s="7"/>
      <c r="R35" s="1"/>
      <c r="S35" s="1"/>
      <c r="T35" s="1"/>
      <c r="U35" s="1"/>
      <c r="V35" s="1"/>
      <c r="W35" s="1"/>
      <c r="X35" s="1"/>
      <c r="Y35" s="1"/>
      <c r="Z35" s="1"/>
    </row>
    <row r="36" spans="1:26" ht="15.75" customHeight="1">
      <c r="A36" s="1"/>
      <c r="B36" s="7"/>
      <c r="C36" s="316" t="s">
        <v>105</v>
      </c>
      <c r="D36" s="317"/>
      <c r="E36" s="318" t="s">
        <v>91</v>
      </c>
      <c r="F36" s="318" t="s">
        <v>105</v>
      </c>
      <c r="G36" s="319" t="s">
        <v>91</v>
      </c>
      <c r="H36" s="319" t="s">
        <v>91</v>
      </c>
      <c r="I36" s="320" t="str">
        <f t="shared" si="3"/>
        <v>£0</v>
      </c>
      <c r="J36" s="321"/>
      <c r="K36" s="392"/>
      <c r="L36" s="392"/>
      <c r="M36" s="392"/>
      <c r="N36" s="392"/>
      <c r="O36" s="393"/>
      <c r="P36" s="323">
        <f t="shared" si="4"/>
        <v>0</v>
      </c>
      <c r="Q36" s="7"/>
      <c r="R36" s="1"/>
      <c r="S36" s="1"/>
      <c r="T36" s="1"/>
      <c r="U36" s="1"/>
      <c r="V36" s="1"/>
      <c r="W36" s="1"/>
      <c r="X36" s="1"/>
      <c r="Y36" s="1"/>
      <c r="Z36" s="1"/>
    </row>
    <row r="37" spans="1:26" ht="15.75" customHeight="1">
      <c r="A37" s="1"/>
      <c r="B37" s="7"/>
      <c r="C37" s="316" t="s">
        <v>105</v>
      </c>
      <c r="D37" s="317"/>
      <c r="E37" s="318" t="s">
        <v>91</v>
      </c>
      <c r="F37" s="318" t="s">
        <v>105</v>
      </c>
      <c r="G37" s="319" t="s">
        <v>91</v>
      </c>
      <c r="H37" s="319" t="s">
        <v>91</v>
      </c>
      <c r="I37" s="320" t="str">
        <f t="shared" si="3"/>
        <v>£0</v>
      </c>
      <c r="J37" s="321"/>
      <c r="K37" s="392"/>
      <c r="L37" s="392"/>
      <c r="M37" s="392"/>
      <c r="N37" s="392"/>
      <c r="O37" s="393"/>
      <c r="P37" s="323">
        <f t="shared" si="4"/>
        <v>0</v>
      </c>
      <c r="Q37" s="7"/>
      <c r="R37" s="1"/>
      <c r="S37" s="1"/>
      <c r="T37" s="1"/>
      <c r="U37" s="1"/>
      <c r="V37" s="1"/>
      <c r="W37" s="1"/>
      <c r="X37" s="1"/>
      <c r="Y37" s="1"/>
      <c r="Z37" s="1"/>
    </row>
    <row r="38" spans="1:26" ht="15.75" customHeight="1">
      <c r="A38" s="1"/>
      <c r="B38" s="7"/>
      <c r="C38" s="316" t="s">
        <v>105</v>
      </c>
      <c r="D38" s="317"/>
      <c r="E38" s="318" t="s">
        <v>91</v>
      </c>
      <c r="F38" s="318" t="s">
        <v>105</v>
      </c>
      <c r="G38" s="319" t="s">
        <v>91</v>
      </c>
      <c r="H38" s="319" t="s">
        <v>91</v>
      </c>
      <c r="I38" s="320" t="str">
        <f t="shared" si="3"/>
        <v>£0</v>
      </c>
      <c r="J38" s="321"/>
      <c r="K38" s="392"/>
      <c r="L38" s="392"/>
      <c r="M38" s="392"/>
      <c r="N38" s="392"/>
      <c r="O38" s="393"/>
      <c r="P38" s="323">
        <f t="shared" si="4"/>
        <v>0</v>
      </c>
      <c r="Q38" s="7"/>
      <c r="R38" s="1"/>
      <c r="S38" s="1"/>
      <c r="T38" s="1"/>
      <c r="U38" s="1"/>
      <c r="V38" s="1"/>
      <c r="W38" s="1"/>
      <c r="X38" s="1"/>
      <c r="Y38" s="1"/>
      <c r="Z38" s="1"/>
    </row>
    <row r="39" spans="1:26" ht="15.75" customHeight="1">
      <c r="A39" s="1"/>
      <c r="B39" s="7"/>
      <c r="C39" s="316" t="s">
        <v>105</v>
      </c>
      <c r="D39" s="317"/>
      <c r="E39" s="318" t="s">
        <v>91</v>
      </c>
      <c r="F39" s="318" t="s">
        <v>105</v>
      </c>
      <c r="G39" s="319" t="s">
        <v>91</v>
      </c>
      <c r="H39" s="319" t="s">
        <v>91</v>
      </c>
      <c r="I39" s="320" t="str">
        <f t="shared" si="3"/>
        <v>£0</v>
      </c>
      <c r="J39" s="321"/>
      <c r="K39" s="392"/>
      <c r="L39" s="392"/>
      <c r="M39" s="392"/>
      <c r="N39" s="392"/>
      <c r="O39" s="393"/>
      <c r="P39" s="323">
        <f t="shared" si="4"/>
        <v>0</v>
      </c>
      <c r="Q39" s="7"/>
      <c r="R39" s="1"/>
      <c r="S39" s="1"/>
      <c r="T39" s="1"/>
      <c r="U39" s="1"/>
      <c r="V39" s="1"/>
      <c r="W39" s="1"/>
      <c r="X39" s="1"/>
      <c r="Y39" s="1"/>
      <c r="Z39" s="1"/>
    </row>
    <row r="40" spans="1:26" ht="15.75" customHeight="1">
      <c r="A40" s="1"/>
      <c r="B40" s="7"/>
      <c r="C40" s="316" t="s">
        <v>105</v>
      </c>
      <c r="D40" s="317"/>
      <c r="E40" s="318" t="s">
        <v>91</v>
      </c>
      <c r="F40" s="318" t="s">
        <v>105</v>
      </c>
      <c r="G40" s="319" t="s">
        <v>91</v>
      </c>
      <c r="H40" s="319" t="s">
        <v>91</v>
      </c>
      <c r="I40" s="320" t="str">
        <f t="shared" si="3"/>
        <v>£0</v>
      </c>
      <c r="J40" s="321"/>
      <c r="K40" s="392"/>
      <c r="L40" s="392"/>
      <c r="M40" s="392"/>
      <c r="N40" s="392"/>
      <c r="O40" s="393"/>
      <c r="P40" s="323">
        <f t="shared" si="4"/>
        <v>0</v>
      </c>
      <c r="Q40" s="7"/>
      <c r="R40" s="1"/>
      <c r="S40" s="1"/>
      <c r="T40" s="1"/>
      <c r="U40" s="1"/>
      <c r="V40" s="1"/>
      <c r="W40" s="1"/>
      <c r="X40" s="1"/>
      <c r="Y40" s="1"/>
      <c r="Z40" s="1"/>
    </row>
    <row r="41" spans="1:26" ht="15.75" customHeight="1">
      <c r="A41" s="1"/>
      <c r="B41" s="7"/>
      <c r="C41" s="316" t="s">
        <v>105</v>
      </c>
      <c r="D41" s="317"/>
      <c r="E41" s="318" t="s">
        <v>91</v>
      </c>
      <c r="F41" s="318" t="s">
        <v>105</v>
      </c>
      <c r="G41" s="319" t="s">
        <v>91</v>
      </c>
      <c r="H41" s="319" t="s">
        <v>91</v>
      </c>
      <c r="I41" s="320" t="str">
        <f t="shared" si="3"/>
        <v>£0</v>
      </c>
      <c r="J41" s="321"/>
      <c r="K41" s="392"/>
      <c r="L41" s="392"/>
      <c r="M41" s="392"/>
      <c r="N41" s="392"/>
      <c r="O41" s="393"/>
      <c r="P41" s="323">
        <f t="shared" si="4"/>
        <v>0</v>
      </c>
      <c r="Q41" s="7"/>
      <c r="R41" s="1"/>
      <c r="S41" s="1"/>
      <c r="T41" s="1"/>
      <c r="U41" s="1"/>
      <c r="V41" s="1"/>
      <c r="W41" s="1"/>
      <c r="X41" s="1"/>
      <c r="Y41" s="1"/>
      <c r="Z41" s="1"/>
    </row>
    <row r="42" spans="1:26" ht="15.75" customHeight="1">
      <c r="A42" s="1"/>
      <c r="B42" s="7"/>
      <c r="C42" s="316" t="s">
        <v>105</v>
      </c>
      <c r="D42" s="317"/>
      <c r="E42" s="318" t="s">
        <v>91</v>
      </c>
      <c r="F42" s="318" t="s">
        <v>105</v>
      </c>
      <c r="G42" s="319" t="s">
        <v>91</v>
      </c>
      <c r="H42" s="319" t="s">
        <v>91</v>
      </c>
      <c r="I42" s="320" t="str">
        <f t="shared" si="3"/>
        <v>£0</v>
      </c>
      <c r="J42" s="321"/>
      <c r="K42" s="392"/>
      <c r="L42" s="392"/>
      <c r="M42" s="392"/>
      <c r="N42" s="392"/>
      <c r="O42" s="393"/>
      <c r="P42" s="323">
        <f t="shared" si="4"/>
        <v>0</v>
      </c>
      <c r="Q42" s="7"/>
      <c r="R42" s="1"/>
      <c r="S42" s="1"/>
      <c r="T42" s="1"/>
      <c r="U42" s="1"/>
      <c r="V42" s="1"/>
      <c r="W42" s="1"/>
      <c r="X42" s="1"/>
      <c r="Y42" s="1"/>
      <c r="Z42" s="1"/>
    </row>
    <row r="43" spans="1:26" ht="15.75" customHeight="1">
      <c r="A43" s="1"/>
      <c r="B43" s="7"/>
      <c r="C43" s="316" t="s">
        <v>105</v>
      </c>
      <c r="D43" s="317"/>
      <c r="E43" s="318" t="s">
        <v>91</v>
      </c>
      <c r="F43" s="318" t="s">
        <v>105</v>
      </c>
      <c r="G43" s="319" t="s">
        <v>91</v>
      </c>
      <c r="H43" s="319" t="s">
        <v>91</v>
      </c>
      <c r="I43" s="320" t="str">
        <f t="shared" si="3"/>
        <v>£0</v>
      </c>
      <c r="J43" s="321"/>
      <c r="K43" s="392"/>
      <c r="L43" s="392"/>
      <c r="M43" s="392"/>
      <c r="N43" s="392"/>
      <c r="O43" s="393"/>
      <c r="P43" s="323">
        <f t="shared" si="4"/>
        <v>0</v>
      </c>
      <c r="Q43" s="7"/>
      <c r="R43" s="1"/>
      <c r="S43" s="1"/>
      <c r="T43" s="1"/>
      <c r="U43" s="1"/>
      <c r="V43" s="1"/>
      <c r="W43" s="1"/>
      <c r="X43" s="1"/>
      <c r="Y43" s="1"/>
      <c r="Z43" s="1"/>
    </row>
    <row r="44" spans="1:26" ht="15.75" customHeight="1">
      <c r="A44" s="1"/>
      <c r="B44" s="7"/>
      <c r="C44" s="316" t="s">
        <v>105</v>
      </c>
      <c r="D44" s="325"/>
      <c r="E44" s="326" t="s">
        <v>91</v>
      </c>
      <c r="F44" s="318" t="s">
        <v>105</v>
      </c>
      <c r="G44" s="327" t="s">
        <v>91</v>
      </c>
      <c r="H44" s="327" t="s">
        <v>91</v>
      </c>
      <c r="I44" s="320" t="str">
        <f t="shared" si="3"/>
        <v>£0</v>
      </c>
      <c r="J44" s="328"/>
      <c r="K44" s="394"/>
      <c r="L44" s="394"/>
      <c r="M44" s="394"/>
      <c r="N44" s="394"/>
      <c r="O44" s="395"/>
      <c r="P44" s="323">
        <f t="shared" si="4"/>
        <v>0</v>
      </c>
      <c r="Q44" s="7"/>
      <c r="R44" s="1"/>
      <c r="S44" s="1"/>
      <c r="T44" s="1"/>
      <c r="U44" s="1"/>
      <c r="V44" s="1"/>
      <c r="W44" s="1"/>
      <c r="X44" s="1"/>
      <c r="Y44" s="1"/>
      <c r="Z44" s="1"/>
    </row>
    <row r="45" spans="1:26" ht="15.75" customHeight="1">
      <c r="A45" s="1"/>
      <c r="B45" s="7"/>
      <c r="C45" s="331"/>
      <c r="D45" s="332"/>
      <c r="E45" s="333"/>
      <c r="F45" s="333"/>
      <c r="G45" s="334"/>
      <c r="H45" s="334"/>
      <c r="I45" s="335"/>
      <c r="J45" s="336"/>
      <c r="K45" s="337">
        <f t="shared" ref="K45:P45" si="5">SUM(K25:K44)</f>
        <v>0</v>
      </c>
      <c r="L45" s="337">
        <f t="shared" si="5"/>
        <v>0</v>
      </c>
      <c r="M45" s="337">
        <f t="shared" si="5"/>
        <v>0</v>
      </c>
      <c r="N45" s="337">
        <f t="shared" si="5"/>
        <v>0</v>
      </c>
      <c r="O45" s="337">
        <f t="shared" si="5"/>
        <v>0</v>
      </c>
      <c r="P45" s="337">
        <f t="shared" si="5"/>
        <v>0</v>
      </c>
      <c r="Q45" s="7"/>
      <c r="R45" s="1"/>
      <c r="S45" s="1"/>
      <c r="T45" s="1"/>
      <c r="U45" s="1"/>
      <c r="V45" s="1"/>
      <c r="W45" s="1"/>
      <c r="X45" s="1"/>
      <c r="Y45" s="1"/>
      <c r="Z45" s="1"/>
    </row>
    <row r="46" spans="1:26" ht="7.5" customHeight="1">
      <c r="A46" s="1"/>
      <c r="B46" s="7"/>
      <c r="C46" s="298"/>
      <c r="D46" s="298"/>
      <c r="E46" s="298"/>
      <c r="F46" s="298"/>
      <c r="G46" s="298"/>
      <c r="H46" s="298"/>
      <c r="I46" s="298"/>
      <c r="J46" s="298"/>
      <c r="K46" s="298"/>
      <c r="L46" s="298"/>
      <c r="M46" s="298"/>
      <c r="N46" s="298"/>
      <c r="O46" s="298"/>
      <c r="P46" s="298"/>
      <c r="Q46" s="7"/>
      <c r="R46" s="1"/>
      <c r="S46" s="1"/>
      <c r="T46" s="1"/>
      <c r="U46" s="1"/>
      <c r="V46" s="1"/>
      <c r="W46" s="1"/>
      <c r="X46" s="1"/>
      <c r="Y46" s="1"/>
      <c r="Z46" s="1"/>
    </row>
    <row r="47" spans="1:26" ht="15.75" customHeight="1">
      <c r="A47" s="1"/>
      <c r="B47" s="7"/>
      <c r="C47" s="308" t="s">
        <v>252</v>
      </c>
      <c r="D47" s="298"/>
      <c r="E47" s="298"/>
      <c r="F47" s="298"/>
      <c r="G47" s="298"/>
      <c r="H47" s="298"/>
      <c r="I47" s="298"/>
      <c r="J47" s="298"/>
      <c r="K47" s="298"/>
      <c r="L47" s="298"/>
      <c r="M47" s="298"/>
      <c r="N47" s="298"/>
      <c r="O47" s="298"/>
      <c r="P47" s="298"/>
      <c r="Q47" s="7"/>
      <c r="R47" s="1"/>
      <c r="S47" s="1"/>
      <c r="T47" s="1"/>
      <c r="U47" s="1"/>
      <c r="V47" s="1"/>
      <c r="W47" s="1"/>
      <c r="X47" s="1"/>
      <c r="Y47" s="1"/>
      <c r="Z47" s="1"/>
    </row>
    <row r="48" spans="1:26" ht="49.5" customHeight="1">
      <c r="A48" s="1"/>
      <c r="B48" s="7"/>
      <c r="C48" s="309" t="s">
        <v>253</v>
      </c>
      <c r="D48" s="338" t="s">
        <v>254</v>
      </c>
      <c r="E48" s="314" t="s">
        <v>209</v>
      </c>
      <c r="F48" s="311" t="s">
        <v>299</v>
      </c>
      <c r="G48" s="339" t="s">
        <v>255</v>
      </c>
      <c r="H48" s="339" t="s">
        <v>255</v>
      </c>
      <c r="I48" s="340" t="s">
        <v>256</v>
      </c>
      <c r="J48" s="312" t="s">
        <v>69</v>
      </c>
      <c r="K48" s="312" t="s">
        <v>25</v>
      </c>
      <c r="L48" s="312" t="s">
        <v>26</v>
      </c>
      <c r="M48" s="312" t="s">
        <v>27</v>
      </c>
      <c r="N48" s="312" t="s">
        <v>28</v>
      </c>
      <c r="O48" s="314" t="s">
        <v>29</v>
      </c>
      <c r="P48" s="315" t="s">
        <v>30</v>
      </c>
      <c r="Q48" s="7"/>
      <c r="R48" s="1"/>
      <c r="S48" s="1"/>
      <c r="T48" s="1"/>
      <c r="U48" s="1"/>
      <c r="V48" s="1"/>
      <c r="W48" s="1"/>
      <c r="X48" s="1"/>
      <c r="Y48" s="1"/>
      <c r="Z48" s="1"/>
    </row>
    <row r="49" spans="1:26" ht="15.75" customHeight="1">
      <c r="A49" s="1"/>
      <c r="B49" s="7"/>
      <c r="C49" s="396"/>
      <c r="D49" s="397"/>
      <c r="E49" s="398"/>
      <c r="F49" s="318" t="s">
        <v>105</v>
      </c>
      <c r="G49" s="344" t="s">
        <v>255</v>
      </c>
      <c r="H49" s="344" t="s">
        <v>255</v>
      </c>
      <c r="I49" s="399">
        <f t="shared" ref="I49:I68" si="6">D49*E49</f>
        <v>0</v>
      </c>
      <c r="J49" s="361"/>
      <c r="K49" s="400"/>
      <c r="L49" s="400"/>
      <c r="M49" s="400"/>
      <c r="N49" s="400"/>
      <c r="O49" s="401"/>
      <c r="P49" s="323">
        <f t="shared" ref="P49:P68" si="7">SUM(K49:O49)</f>
        <v>0</v>
      </c>
      <c r="Q49" s="7"/>
      <c r="R49" s="1"/>
      <c r="S49" s="1"/>
      <c r="T49" s="1"/>
      <c r="U49" s="1"/>
      <c r="V49" s="1"/>
      <c r="W49" s="1"/>
      <c r="X49" s="1"/>
      <c r="Y49" s="1"/>
      <c r="Z49" s="1"/>
    </row>
    <row r="50" spans="1:26" ht="15.75" customHeight="1">
      <c r="A50" s="1"/>
      <c r="B50" s="7"/>
      <c r="C50" s="396"/>
      <c r="D50" s="402"/>
      <c r="E50" s="398"/>
      <c r="F50" s="318" t="s">
        <v>105</v>
      </c>
      <c r="G50" s="344" t="s">
        <v>255</v>
      </c>
      <c r="H50" s="344" t="s">
        <v>255</v>
      </c>
      <c r="I50" s="399">
        <f t="shared" si="6"/>
        <v>0</v>
      </c>
      <c r="J50" s="361"/>
      <c r="K50" s="400"/>
      <c r="L50" s="400"/>
      <c r="M50" s="400"/>
      <c r="N50" s="400"/>
      <c r="O50" s="401"/>
      <c r="P50" s="323">
        <f t="shared" si="7"/>
        <v>0</v>
      </c>
      <c r="Q50" s="7"/>
      <c r="R50" s="1"/>
      <c r="S50" s="1"/>
      <c r="T50" s="1"/>
      <c r="U50" s="1"/>
      <c r="V50" s="1"/>
      <c r="W50" s="1"/>
      <c r="X50" s="1"/>
      <c r="Y50" s="1"/>
      <c r="Z50" s="1"/>
    </row>
    <row r="51" spans="1:26" ht="15.75" customHeight="1">
      <c r="A51" s="1"/>
      <c r="B51" s="7"/>
      <c r="C51" s="396"/>
      <c r="D51" s="402"/>
      <c r="E51" s="398"/>
      <c r="F51" s="318" t="s">
        <v>105</v>
      </c>
      <c r="G51" s="344" t="s">
        <v>255</v>
      </c>
      <c r="H51" s="344" t="s">
        <v>255</v>
      </c>
      <c r="I51" s="399">
        <f t="shared" si="6"/>
        <v>0</v>
      </c>
      <c r="J51" s="361"/>
      <c r="K51" s="400"/>
      <c r="L51" s="400"/>
      <c r="M51" s="400"/>
      <c r="N51" s="400"/>
      <c r="O51" s="401"/>
      <c r="P51" s="323">
        <f t="shared" si="7"/>
        <v>0</v>
      </c>
      <c r="Q51" s="7"/>
      <c r="R51" s="1"/>
      <c r="S51" s="1"/>
      <c r="T51" s="1"/>
      <c r="U51" s="1"/>
      <c r="V51" s="1"/>
      <c r="W51" s="1"/>
      <c r="X51" s="1"/>
      <c r="Y51" s="1"/>
      <c r="Z51" s="1"/>
    </row>
    <row r="52" spans="1:26" ht="15.75" customHeight="1">
      <c r="A52" s="1"/>
      <c r="B52" s="7"/>
      <c r="C52" s="396"/>
      <c r="D52" s="403"/>
      <c r="E52" s="398"/>
      <c r="F52" s="318" t="s">
        <v>105</v>
      </c>
      <c r="G52" s="344" t="s">
        <v>255</v>
      </c>
      <c r="H52" s="344" t="s">
        <v>255</v>
      </c>
      <c r="I52" s="399">
        <f t="shared" si="6"/>
        <v>0</v>
      </c>
      <c r="J52" s="361"/>
      <c r="K52" s="400"/>
      <c r="L52" s="400"/>
      <c r="M52" s="400"/>
      <c r="N52" s="400"/>
      <c r="O52" s="401"/>
      <c r="P52" s="323">
        <f t="shared" si="7"/>
        <v>0</v>
      </c>
      <c r="Q52" s="7"/>
      <c r="R52" s="1"/>
      <c r="S52" s="1"/>
      <c r="T52" s="1"/>
      <c r="U52" s="1"/>
      <c r="V52" s="1"/>
      <c r="W52" s="1"/>
      <c r="X52" s="1"/>
      <c r="Y52" s="1"/>
      <c r="Z52" s="1"/>
    </row>
    <row r="53" spans="1:26" ht="15.75" customHeight="1">
      <c r="A53" s="1"/>
      <c r="B53" s="7"/>
      <c r="C53" s="396"/>
      <c r="D53" s="403"/>
      <c r="E53" s="398"/>
      <c r="F53" s="318" t="s">
        <v>105</v>
      </c>
      <c r="G53" s="344" t="s">
        <v>255</v>
      </c>
      <c r="H53" s="344" t="s">
        <v>255</v>
      </c>
      <c r="I53" s="399">
        <f t="shared" si="6"/>
        <v>0</v>
      </c>
      <c r="J53" s="361"/>
      <c r="K53" s="400"/>
      <c r="L53" s="400"/>
      <c r="M53" s="400"/>
      <c r="N53" s="400"/>
      <c r="O53" s="401"/>
      <c r="P53" s="323">
        <f t="shared" si="7"/>
        <v>0</v>
      </c>
      <c r="Q53" s="7"/>
      <c r="R53" s="1"/>
      <c r="S53" s="1"/>
      <c r="T53" s="1"/>
      <c r="U53" s="1"/>
      <c r="V53" s="1"/>
      <c r="W53" s="1"/>
      <c r="X53" s="1"/>
      <c r="Y53" s="1"/>
      <c r="Z53" s="1"/>
    </row>
    <row r="54" spans="1:26" ht="15.75" customHeight="1">
      <c r="A54" s="1"/>
      <c r="B54" s="7"/>
      <c r="C54" s="396"/>
      <c r="D54" s="403"/>
      <c r="E54" s="398"/>
      <c r="F54" s="318" t="s">
        <v>105</v>
      </c>
      <c r="G54" s="344" t="s">
        <v>255</v>
      </c>
      <c r="H54" s="344" t="s">
        <v>255</v>
      </c>
      <c r="I54" s="399">
        <f t="shared" si="6"/>
        <v>0</v>
      </c>
      <c r="J54" s="361"/>
      <c r="K54" s="400"/>
      <c r="L54" s="400"/>
      <c r="M54" s="400"/>
      <c r="N54" s="400"/>
      <c r="O54" s="401"/>
      <c r="P54" s="323">
        <f t="shared" si="7"/>
        <v>0</v>
      </c>
      <c r="Q54" s="7"/>
      <c r="R54" s="1"/>
      <c r="S54" s="1"/>
      <c r="T54" s="1"/>
      <c r="U54" s="1"/>
      <c r="V54" s="1"/>
      <c r="W54" s="1"/>
      <c r="X54" s="1"/>
      <c r="Y54" s="1"/>
      <c r="Z54" s="1"/>
    </row>
    <row r="55" spans="1:26" ht="15.75" customHeight="1">
      <c r="A55" s="1"/>
      <c r="B55" s="7"/>
      <c r="C55" s="396"/>
      <c r="D55" s="403"/>
      <c r="E55" s="398"/>
      <c r="F55" s="318" t="s">
        <v>105</v>
      </c>
      <c r="G55" s="344" t="s">
        <v>255</v>
      </c>
      <c r="H55" s="344" t="s">
        <v>255</v>
      </c>
      <c r="I55" s="399">
        <f t="shared" si="6"/>
        <v>0</v>
      </c>
      <c r="J55" s="361"/>
      <c r="K55" s="400"/>
      <c r="L55" s="400"/>
      <c r="M55" s="400"/>
      <c r="N55" s="400"/>
      <c r="O55" s="401"/>
      <c r="P55" s="323">
        <f t="shared" si="7"/>
        <v>0</v>
      </c>
      <c r="Q55" s="7"/>
      <c r="R55" s="1"/>
      <c r="S55" s="1"/>
      <c r="T55" s="1"/>
      <c r="U55" s="1"/>
      <c r="V55" s="1"/>
      <c r="W55" s="1"/>
      <c r="X55" s="1"/>
      <c r="Y55" s="1"/>
      <c r="Z55" s="1"/>
    </row>
    <row r="56" spans="1:26" ht="15.75" customHeight="1">
      <c r="A56" s="1"/>
      <c r="B56" s="7"/>
      <c r="C56" s="396"/>
      <c r="D56" s="403"/>
      <c r="E56" s="398"/>
      <c r="F56" s="318" t="s">
        <v>105</v>
      </c>
      <c r="G56" s="344" t="s">
        <v>255</v>
      </c>
      <c r="H56" s="344" t="s">
        <v>255</v>
      </c>
      <c r="I56" s="399">
        <f t="shared" si="6"/>
        <v>0</v>
      </c>
      <c r="J56" s="361"/>
      <c r="K56" s="400"/>
      <c r="L56" s="400"/>
      <c r="M56" s="400"/>
      <c r="N56" s="400"/>
      <c r="O56" s="401"/>
      <c r="P56" s="323">
        <f t="shared" si="7"/>
        <v>0</v>
      </c>
      <c r="Q56" s="7"/>
      <c r="R56" s="1"/>
      <c r="S56" s="1"/>
      <c r="T56" s="1"/>
      <c r="U56" s="1"/>
      <c r="V56" s="1"/>
      <c r="W56" s="1"/>
      <c r="X56" s="1"/>
      <c r="Y56" s="1"/>
      <c r="Z56" s="1"/>
    </row>
    <row r="57" spans="1:26" ht="15.75" customHeight="1">
      <c r="A57" s="1"/>
      <c r="B57" s="7"/>
      <c r="C57" s="396"/>
      <c r="D57" s="403"/>
      <c r="E57" s="398"/>
      <c r="F57" s="318" t="s">
        <v>105</v>
      </c>
      <c r="G57" s="344" t="s">
        <v>255</v>
      </c>
      <c r="H57" s="344" t="s">
        <v>255</v>
      </c>
      <c r="I57" s="399">
        <f t="shared" si="6"/>
        <v>0</v>
      </c>
      <c r="J57" s="361"/>
      <c r="K57" s="400"/>
      <c r="L57" s="400"/>
      <c r="M57" s="400"/>
      <c r="N57" s="400"/>
      <c r="O57" s="401"/>
      <c r="P57" s="323">
        <f t="shared" si="7"/>
        <v>0</v>
      </c>
      <c r="Q57" s="7"/>
      <c r="R57" s="1"/>
      <c r="S57" s="1"/>
      <c r="T57" s="1"/>
      <c r="U57" s="1"/>
      <c r="V57" s="1"/>
      <c r="W57" s="1"/>
      <c r="X57" s="1"/>
      <c r="Y57" s="1"/>
      <c r="Z57" s="1"/>
    </row>
    <row r="58" spans="1:26" ht="15.75" customHeight="1">
      <c r="A58" s="1"/>
      <c r="B58" s="7"/>
      <c r="C58" s="396"/>
      <c r="D58" s="403"/>
      <c r="E58" s="398"/>
      <c r="F58" s="318" t="s">
        <v>105</v>
      </c>
      <c r="G58" s="344" t="s">
        <v>255</v>
      </c>
      <c r="H58" s="344" t="s">
        <v>255</v>
      </c>
      <c r="I58" s="399">
        <f t="shared" si="6"/>
        <v>0</v>
      </c>
      <c r="J58" s="361"/>
      <c r="K58" s="400"/>
      <c r="L58" s="400"/>
      <c r="M58" s="400"/>
      <c r="N58" s="400"/>
      <c r="O58" s="401"/>
      <c r="P58" s="323">
        <f t="shared" si="7"/>
        <v>0</v>
      </c>
      <c r="Q58" s="7"/>
      <c r="R58" s="1"/>
      <c r="S58" s="1"/>
      <c r="T58" s="1"/>
      <c r="U58" s="1"/>
      <c r="V58" s="1"/>
      <c r="W58" s="1"/>
      <c r="X58" s="1"/>
      <c r="Y58" s="1"/>
      <c r="Z58" s="1"/>
    </row>
    <row r="59" spans="1:26" ht="15.75" customHeight="1">
      <c r="A59" s="1"/>
      <c r="B59" s="7"/>
      <c r="C59" s="396"/>
      <c r="D59" s="403"/>
      <c r="E59" s="398"/>
      <c r="F59" s="318" t="s">
        <v>105</v>
      </c>
      <c r="G59" s="344" t="s">
        <v>255</v>
      </c>
      <c r="H59" s="344" t="s">
        <v>255</v>
      </c>
      <c r="I59" s="399">
        <f t="shared" si="6"/>
        <v>0</v>
      </c>
      <c r="J59" s="361"/>
      <c r="K59" s="400"/>
      <c r="L59" s="400"/>
      <c r="M59" s="400"/>
      <c r="N59" s="400"/>
      <c r="O59" s="401"/>
      <c r="P59" s="323">
        <f t="shared" si="7"/>
        <v>0</v>
      </c>
      <c r="Q59" s="7"/>
      <c r="R59" s="1"/>
      <c r="S59" s="1"/>
      <c r="T59" s="1"/>
      <c r="U59" s="1"/>
      <c r="V59" s="1"/>
      <c r="W59" s="1"/>
      <c r="X59" s="1"/>
      <c r="Y59" s="1"/>
      <c r="Z59" s="1"/>
    </row>
    <row r="60" spans="1:26" ht="15.75" customHeight="1">
      <c r="A60" s="1"/>
      <c r="B60" s="7"/>
      <c r="C60" s="396"/>
      <c r="D60" s="403"/>
      <c r="E60" s="398"/>
      <c r="F60" s="318" t="s">
        <v>105</v>
      </c>
      <c r="G60" s="344" t="s">
        <v>255</v>
      </c>
      <c r="H60" s="344" t="s">
        <v>255</v>
      </c>
      <c r="I60" s="399">
        <f t="shared" si="6"/>
        <v>0</v>
      </c>
      <c r="J60" s="361"/>
      <c r="K60" s="400"/>
      <c r="L60" s="400"/>
      <c r="M60" s="400"/>
      <c r="N60" s="400"/>
      <c r="O60" s="401"/>
      <c r="P60" s="323">
        <f t="shared" si="7"/>
        <v>0</v>
      </c>
      <c r="Q60" s="7"/>
      <c r="R60" s="1"/>
      <c r="S60" s="1"/>
      <c r="T60" s="1"/>
      <c r="U60" s="1"/>
      <c r="V60" s="1"/>
      <c r="W60" s="1"/>
      <c r="X60" s="1"/>
      <c r="Y60" s="1"/>
      <c r="Z60" s="1"/>
    </row>
    <row r="61" spans="1:26" ht="15.75" customHeight="1">
      <c r="A61" s="1"/>
      <c r="B61" s="7"/>
      <c r="C61" s="396"/>
      <c r="D61" s="403"/>
      <c r="E61" s="398"/>
      <c r="F61" s="318" t="s">
        <v>105</v>
      </c>
      <c r="G61" s="344" t="s">
        <v>255</v>
      </c>
      <c r="H61" s="344" t="s">
        <v>255</v>
      </c>
      <c r="I61" s="399">
        <f t="shared" si="6"/>
        <v>0</v>
      </c>
      <c r="J61" s="361"/>
      <c r="K61" s="400"/>
      <c r="L61" s="400"/>
      <c r="M61" s="400"/>
      <c r="N61" s="400"/>
      <c r="O61" s="401"/>
      <c r="P61" s="323">
        <f t="shared" si="7"/>
        <v>0</v>
      </c>
      <c r="Q61" s="7"/>
      <c r="R61" s="1"/>
      <c r="S61" s="1"/>
      <c r="T61" s="1"/>
      <c r="U61" s="1"/>
      <c r="V61" s="1"/>
      <c r="W61" s="1"/>
      <c r="X61" s="1"/>
      <c r="Y61" s="1"/>
      <c r="Z61" s="1"/>
    </row>
    <row r="62" spans="1:26" ht="15.75" customHeight="1">
      <c r="A62" s="1"/>
      <c r="B62" s="7"/>
      <c r="C62" s="396"/>
      <c r="D62" s="403"/>
      <c r="E62" s="398"/>
      <c r="F62" s="318" t="s">
        <v>105</v>
      </c>
      <c r="G62" s="344" t="s">
        <v>255</v>
      </c>
      <c r="H62" s="344" t="s">
        <v>255</v>
      </c>
      <c r="I62" s="399">
        <f t="shared" si="6"/>
        <v>0</v>
      </c>
      <c r="J62" s="361"/>
      <c r="K62" s="400"/>
      <c r="L62" s="400"/>
      <c r="M62" s="400"/>
      <c r="N62" s="400"/>
      <c r="O62" s="401"/>
      <c r="P62" s="323">
        <f t="shared" si="7"/>
        <v>0</v>
      </c>
      <c r="Q62" s="7"/>
      <c r="R62" s="1"/>
      <c r="S62" s="1"/>
      <c r="T62" s="1"/>
      <c r="U62" s="1"/>
      <c r="V62" s="1"/>
      <c r="W62" s="1"/>
      <c r="X62" s="1"/>
      <c r="Y62" s="1"/>
      <c r="Z62" s="1"/>
    </row>
    <row r="63" spans="1:26" ht="15.75" customHeight="1">
      <c r="A63" s="1"/>
      <c r="B63" s="7"/>
      <c r="C63" s="396"/>
      <c r="D63" s="403"/>
      <c r="E63" s="398"/>
      <c r="F63" s="318" t="s">
        <v>105</v>
      </c>
      <c r="G63" s="344" t="s">
        <v>255</v>
      </c>
      <c r="H63" s="344" t="s">
        <v>255</v>
      </c>
      <c r="I63" s="399">
        <f t="shared" si="6"/>
        <v>0</v>
      </c>
      <c r="J63" s="361"/>
      <c r="K63" s="400"/>
      <c r="L63" s="400"/>
      <c r="M63" s="400"/>
      <c r="N63" s="400"/>
      <c r="O63" s="401"/>
      <c r="P63" s="323">
        <f t="shared" si="7"/>
        <v>0</v>
      </c>
      <c r="Q63" s="7"/>
      <c r="R63" s="1"/>
      <c r="S63" s="1"/>
      <c r="T63" s="1"/>
      <c r="U63" s="1"/>
      <c r="V63" s="1"/>
      <c r="W63" s="1"/>
      <c r="X63" s="1"/>
      <c r="Y63" s="1"/>
      <c r="Z63" s="1"/>
    </row>
    <row r="64" spans="1:26" ht="15.75" customHeight="1">
      <c r="A64" s="1"/>
      <c r="B64" s="7"/>
      <c r="C64" s="396"/>
      <c r="D64" s="403"/>
      <c r="E64" s="398"/>
      <c r="F64" s="318" t="s">
        <v>105</v>
      </c>
      <c r="G64" s="344" t="s">
        <v>255</v>
      </c>
      <c r="H64" s="344" t="s">
        <v>255</v>
      </c>
      <c r="I64" s="399">
        <f t="shared" si="6"/>
        <v>0</v>
      </c>
      <c r="J64" s="361"/>
      <c r="K64" s="400"/>
      <c r="L64" s="400"/>
      <c r="M64" s="400"/>
      <c r="N64" s="400"/>
      <c r="O64" s="401"/>
      <c r="P64" s="323">
        <f t="shared" si="7"/>
        <v>0</v>
      </c>
      <c r="Q64" s="7"/>
      <c r="R64" s="1"/>
      <c r="S64" s="1"/>
      <c r="T64" s="1"/>
      <c r="U64" s="1"/>
      <c r="V64" s="1"/>
      <c r="W64" s="1"/>
      <c r="X64" s="1"/>
      <c r="Y64" s="1"/>
      <c r="Z64" s="1"/>
    </row>
    <row r="65" spans="1:26" ht="15.75" customHeight="1">
      <c r="A65" s="1"/>
      <c r="B65" s="7"/>
      <c r="C65" s="396"/>
      <c r="D65" s="403"/>
      <c r="E65" s="398"/>
      <c r="F65" s="318" t="s">
        <v>105</v>
      </c>
      <c r="G65" s="344" t="s">
        <v>255</v>
      </c>
      <c r="H65" s="344" t="s">
        <v>255</v>
      </c>
      <c r="I65" s="399">
        <f t="shared" si="6"/>
        <v>0</v>
      </c>
      <c r="J65" s="361"/>
      <c r="K65" s="400"/>
      <c r="L65" s="400"/>
      <c r="M65" s="400"/>
      <c r="N65" s="400"/>
      <c r="O65" s="401"/>
      <c r="P65" s="323">
        <f t="shared" si="7"/>
        <v>0</v>
      </c>
      <c r="Q65" s="7"/>
      <c r="R65" s="1"/>
      <c r="S65" s="1"/>
      <c r="T65" s="1"/>
      <c r="U65" s="1"/>
      <c r="V65" s="1"/>
      <c r="W65" s="1"/>
      <c r="X65" s="1"/>
      <c r="Y65" s="1"/>
      <c r="Z65" s="1"/>
    </row>
    <row r="66" spans="1:26" ht="15.75" customHeight="1">
      <c r="A66" s="1"/>
      <c r="B66" s="7"/>
      <c r="C66" s="396"/>
      <c r="D66" s="403"/>
      <c r="E66" s="398"/>
      <c r="F66" s="318" t="s">
        <v>105</v>
      </c>
      <c r="G66" s="344" t="s">
        <v>255</v>
      </c>
      <c r="H66" s="344" t="s">
        <v>255</v>
      </c>
      <c r="I66" s="399">
        <f t="shared" si="6"/>
        <v>0</v>
      </c>
      <c r="J66" s="361"/>
      <c r="K66" s="400"/>
      <c r="L66" s="400"/>
      <c r="M66" s="400"/>
      <c r="N66" s="400"/>
      <c r="O66" s="401"/>
      <c r="P66" s="323">
        <f t="shared" si="7"/>
        <v>0</v>
      </c>
      <c r="Q66" s="7"/>
      <c r="R66" s="1"/>
      <c r="S66" s="1"/>
      <c r="T66" s="1"/>
      <c r="U66" s="1"/>
      <c r="V66" s="1"/>
      <c r="W66" s="1"/>
      <c r="X66" s="1"/>
      <c r="Y66" s="1"/>
      <c r="Z66" s="1"/>
    </row>
    <row r="67" spans="1:26" ht="15.75" customHeight="1">
      <c r="A67" s="1"/>
      <c r="B67" s="7"/>
      <c r="C67" s="396"/>
      <c r="D67" s="403"/>
      <c r="E67" s="398"/>
      <c r="F67" s="318" t="s">
        <v>105</v>
      </c>
      <c r="G67" s="344" t="s">
        <v>255</v>
      </c>
      <c r="H67" s="344" t="s">
        <v>255</v>
      </c>
      <c r="I67" s="399">
        <f t="shared" si="6"/>
        <v>0</v>
      </c>
      <c r="J67" s="361"/>
      <c r="K67" s="400"/>
      <c r="L67" s="400"/>
      <c r="M67" s="400"/>
      <c r="N67" s="400"/>
      <c r="O67" s="401"/>
      <c r="P67" s="323">
        <f t="shared" si="7"/>
        <v>0</v>
      </c>
      <c r="Q67" s="7"/>
      <c r="R67" s="1"/>
      <c r="S67" s="1"/>
      <c r="T67" s="1"/>
      <c r="U67" s="1"/>
      <c r="V67" s="1"/>
      <c r="W67" s="1"/>
      <c r="X67" s="1"/>
      <c r="Y67" s="1"/>
      <c r="Z67" s="1"/>
    </row>
    <row r="68" spans="1:26" ht="15.75" customHeight="1">
      <c r="A68" s="1"/>
      <c r="B68" s="7"/>
      <c r="C68" s="404"/>
      <c r="D68" s="405"/>
      <c r="E68" s="406"/>
      <c r="F68" s="318" t="s">
        <v>105</v>
      </c>
      <c r="G68" s="349" t="s">
        <v>255</v>
      </c>
      <c r="H68" s="349" t="s">
        <v>255</v>
      </c>
      <c r="I68" s="407">
        <f t="shared" si="6"/>
        <v>0</v>
      </c>
      <c r="J68" s="408"/>
      <c r="K68" s="409"/>
      <c r="L68" s="409"/>
      <c r="M68" s="409"/>
      <c r="N68" s="409"/>
      <c r="O68" s="410"/>
      <c r="P68" s="330">
        <f t="shared" si="7"/>
        <v>0</v>
      </c>
      <c r="Q68" s="7"/>
      <c r="R68" s="1"/>
      <c r="S68" s="1"/>
      <c r="T68" s="1"/>
      <c r="U68" s="1"/>
      <c r="V68" s="1"/>
      <c r="W68" s="1"/>
      <c r="X68" s="1"/>
      <c r="Y68" s="1"/>
      <c r="Z68" s="1"/>
    </row>
    <row r="69" spans="1:26" ht="15.75" customHeight="1">
      <c r="A69" s="1"/>
      <c r="B69" s="7"/>
      <c r="C69" s="351"/>
      <c r="D69" s="352"/>
      <c r="E69" s="334"/>
      <c r="F69" s="334"/>
      <c r="G69" s="353"/>
      <c r="H69" s="353"/>
      <c r="I69" s="335"/>
      <c r="J69" s="336"/>
      <c r="K69" s="337">
        <f t="shared" ref="K69:P69" si="8">SUM(K49:K68)</f>
        <v>0</v>
      </c>
      <c r="L69" s="337">
        <f t="shared" si="8"/>
        <v>0</v>
      </c>
      <c r="M69" s="337">
        <f t="shared" si="8"/>
        <v>0</v>
      </c>
      <c r="N69" s="337">
        <f t="shared" si="8"/>
        <v>0</v>
      </c>
      <c r="O69" s="337">
        <f t="shared" si="8"/>
        <v>0</v>
      </c>
      <c r="P69" s="337">
        <f t="shared" si="8"/>
        <v>0</v>
      </c>
      <c r="Q69" s="7"/>
      <c r="R69" s="1"/>
      <c r="S69" s="1"/>
      <c r="T69" s="1"/>
      <c r="U69" s="1"/>
      <c r="V69" s="1"/>
      <c r="W69" s="1"/>
      <c r="X69" s="1"/>
      <c r="Y69" s="1"/>
      <c r="Z69" s="1"/>
    </row>
    <row r="70" spans="1:26" ht="7.5" customHeight="1">
      <c r="A70" s="1"/>
      <c r="B70" s="7"/>
      <c r="C70" s="298"/>
      <c r="D70" s="298"/>
      <c r="E70" s="298"/>
      <c r="F70" s="298"/>
      <c r="G70" s="298"/>
      <c r="H70" s="298"/>
      <c r="I70" s="298"/>
      <c r="J70" s="298"/>
      <c r="K70" s="298"/>
      <c r="L70" s="298"/>
      <c r="M70" s="298"/>
      <c r="N70" s="298"/>
      <c r="O70" s="298"/>
      <c r="P70" s="298"/>
      <c r="Q70" s="7"/>
      <c r="R70" s="1"/>
      <c r="S70" s="1"/>
      <c r="T70" s="1"/>
      <c r="U70" s="1"/>
      <c r="V70" s="1"/>
      <c r="W70" s="1"/>
      <c r="X70" s="1"/>
      <c r="Y70" s="1"/>
      <c r="Z70" s="1"/>
    </row>
    <row r="71" spans="1:26" ht="15.75" customHeight="1">
      <c r="A71" s="1"/>
      <c r="B71" s="7"/>
      <c r="C71" s="482" t="s">
        <v>301</v>
      </c>
      <c r="D71" s="458"/>
      <c r="E71" s="458"/>
      <c r="F71" s="458"/>
      <c r="G71" s="458"/>
      <c r="H71" s="460"/>
      <c r="I71" s="298"/>
      <c r="J71" s="298"/>
      <c r="K71" s="298"/>
      <c r="L71" s="298"/>
      <c r="M71" s="298"/>
      <c r="N71" s="298"/>
      <c r="O71" s="298"/>
      <c r="P71" s="298"/>
      <c r="Q71" s="7"/>
      <c r="R71" s="1"/>
      <c r="S71" s="1"/>
      <c r="T71" s="1"/>
      <c r="U71" s="1"/>
      <c r="V71" s="1"/>
      <c r="W71" s="1"/>
      <c r="X71" s="1"/>
      <c r="Y71" s="1"/>
      <c r="Z71" s="1"/>
    </row>
    <row r="72" spans="1:26" ht="49.5" customHeight="1">
      <c r="A72" s="1"/>
      <c r="B72" s="7"/>
      <c r="C72" s="478"/>
      <c r="D72" s="463"/>
      <c r="E72" s="463"/>
      <c r="F72" s="463"/>
      <c r="G72" s="463"/>
      <c r="H72" s="464"/>
      <c r="I72" s="298"/>
      <c r="J72" s="298"/>
      <c r="K72" s="310" t="s">
        <v>25</v>
      </c>
      <c r="L72" s="354" t="s">
        <v>26</v>
      </c>
      <c r="M72" s="354" t="s">
        <v>27</v>
      </c>
      <c r="N72" s="354" t="s">
        <v>28</v>
      </c>
      <c r="O72" s="355" t="s">
        <v>29</v>
      </c>
      <c r="P72" s="356" t="s">
        <v>30</v>
      </c>
      <c r="Q72" s="7"/>
      <c r="R72" s="1"/>
      <c r="S72" s="1"/>
      <c r="T72" s="1"/>
      <c r="U72" s="1"/>
      <c r="V72" s="1"/>
      <c r="W72" s="1"/>
      <c r="X72" s="1"/>
      <c r="Y72" s="1"/>
      <c r="Z72" s="1"/>
    </row>
    <row r="73" spans="1:26" ht="15.75" customHeight="1">
      <c r="A73" s="1"/>
      <c r="B73" s="7"/>
      <c r="C73" s="465"/>
      <c r="D73" s="466"/>
      <c r="E73" s="466"/>
      <c r="F73" s="466"/>
      <c r="G73" s="466"/>
      <c r="H73" s="467"/>
      <c r="I73" s="372" t="str">
        <f t="shared" ref="I73:I77" si="9">VLOOKUP($J73,$C$18:$E$22,3,0)</f>
        <v xml:space="preserve">(Select) </v>
      </c>
      <c r="J73" s="411" t="s">
        <v>293</v>
      </c>
      <c r="K73" s="412">
        <f t="shared" ref="K73:O73" si="10">SUMIF($F$25:$F$68,$C18,K25:K68)</f>
        <v>0</v>
      </c>
      <c r="L73" s="413">
        <f t="shared" si="10"/>
        <v>0</v>
      </c>
      <c r="M73" s="413">
        <f t="shared" si="10"/>
        <v>0</v>
      </c>
      <c r="N73" s="413">
        <f t="shared" si="10"/>
        <v>0</v>
      </c>
      <c r="O73" s="414">
        <f t="shared" si="10"/>
        <v>0</v>
      </c>
      <c r="P73" s="415">
        <f t="shared" ref="P73:P77" si="11">SUM(K73:O73)</f>
        <v>0</v>
      </c>
      <c r="Q73" s="7"/>
      <c r="R73" s="1"/>
      <c r="S73" s="1"/>
      <c r="T73" s="1"/>
      <c r="U73" s="1"/>
      <c r="V73" s="1"/>
      <c r="W73" s="1"/>
      <c r="X73" s="1"/>
      <c r="Y73" s="1"/>
      <c r="Z73" s="1"/>
    </row>
    <row r="74" spans="1:26" ht="15.75" customHeight="1">
      <c r="A74" s="1"/>
      <c r="B74" s="7"/>
      <c r="C74" s="465"/>
      <c r="D74" s="466"/>
      <c r="E74" s="466"/>
      <c r="F74" s="466"/>
      <c r="G74" s="466"/>
      <c r="H74" s="467"/>
      <c r="I74" s="372" t="str">
        <f t="shared" si="9"/>
        <v xml:space="preserve">(Select) </v>
      </c>
      <c r="J74" s="416" t="s">
        <v>294</v>
      </c>
      <c r="K74" s="417">
        <f t="shared" ref="K74:O74" si="12">SUMIF($F$25:$F$68,$C19,K25:K68)</f>
        <v>0</v>
      </c>
      <c r="L74" s="418">
        <f t="shared" si="12"/>
        <v>0</v>
      </c>
      <c r="M74" s="418">
        <f t="shared" si="12"/>
        <v>0</v>
      </c>
      <c r="N74" s="418">
        <f t="shared" si="12"/>
        <v>0</v>
      </c>
      <c r="O74" s="419">
        <f t="shared" si="12"/>
        <v>0</v>
      </c>
      <c r="P74" s="415">
        <f t="shared" si="11"/>
        <v>0</v>
      </c>
      <c r="Q74" s="7"/>
      <c r="R74" s="1"/>
      <c r="S74" s="1"/>
      <c r="T74" s="1"/>
      <c r="U74" s="1"/>
      <c r="V74" s="1"/>
      <c r="W74" s="1"/>
      <c r="X74" s="1"/>
      <c r="Y74" s="1"/>
      <c r="Z74" s="1"/>
    </row>
    <row r="75" spans="1:26" ht="15.75" customHeight="1">
      <c r="A75" s="1"/>
      <c r="B75" s="7"/>
      <c r="C75" s="465"/>
      <c r="D75" s="466"/>
      <c r="E75" s="466"/>
      <c r="F75" s="466"/>
      <c r="G75" s="466"/>
      <c r="H75" s="467"/>
      <c r="I75" s="372" t="str">
        <f t="shared" si="9"/>
        <v xml:space="preserve">(Select) </v>
      </c>
      <c r="J75" s="416" t="s">
        <v>295</v>
      </c>
      <c r="K75" s="417">
        <f t="shared" ref="K75:O75" si="13">SUMIF($F$25:$F$68,$C20,K25:K68)</f>
        <v>0</v>
      </c>
      <c r="L75" s="418">
        <f t="shared" si="13"/>
        <v>0</v>
      </c>
      <c r="M75" s="418">
        <f t="shared" si="13"/>
        <v>0</v>
      </c>
      <c r="N75" s="418">
        <f t="shared" si="13"/>
        <v>0</v>
      </c>
      <c r="O75" s="419">
        <f t="shared" si="13"/>
        <v>0</v>
      </c>
      <c r="P75" s="415">
        <f t="shared" si="11"/>
        <v>0</v>
      </c>
      <c r="Q75" s="7"/>
      <c r="R75" s="1"/>
      <c r="S75" s="1"/>
      <c r="T75" s="1"/>
      <c r="U75" s="1"/>
      <c r="V75" s="1"/>
      <c r="W75" s="1"/>
      <c r="X75" s="1"/>
      <c r="Y75" s="1"/>
      <c r="Z75" s="1"/>
    </row>
    <row r="76" spans="1:26" ht="15.75" customHeight="1">
      <c r="A76" s="1"/>
      <c r="B76" s="7"/>
      <c r="C76" s="465"/>
      <c r="D76" s="466"/>
      <c r="E76" s="466"/>
      <c r="F76" s="466"/>
      <c r="G76" s="466"/>
      <c r="H76" s="467"/>
      <c r="I76" s="372" t="str">
        <f t="shared" si="9"/>
        <v xml:space="preserve">(Select) </v>
      </c>
      <c r="J76" s="416" t="s">
        <v>296</v>
      </c>
      <c r="K76" s="417">
        <f t="shared" ref="K76:O76" si="14">SUMIF($F$25:$F$68,$C21,K25:K68)</f>
        <v>0</v>
      </c>
      <c r="L76" s="418">
        <f t="shared" si="14"/>
        <v>0</v>
      </c>
      <c r="M76" s="418">
        <f t="shared" si="14"/>
        <v>0</v>
      </c>
      <c r="N76" s="418">
        <f t="shared" si="14"/>
        <v>0</v>
      </c>
      <c r="O76" s="419">
        <f t="shared" si="14"/>
        <v>0</v>
      </c>
      <c r="P76" s="415">
        <f t="shared" si="11"/>
        <v>0</v>
      </c>
      <c r="Q76" s="7"/>
      <c r="R76" s="1"/>
      <c r="S76" s="1"/>
      <c r="T76" s="1"/>
      <c r="U76" s="1"/>
      <c r="V76" s="1"/>
      <c r="W76" s="1"/>
      <c r="X76" s="1"/>
      <c r="Y76" s="1"/>
      <c r="Z76" s="1"/>
    </row>
    <row r="77" spans="1:26" ht="15.75" customHeight="1">
      <c r="A77" s="1"/>
      <c r="B77" s="7"/>
      <c r="C77" s="465"/>
      <c r="D77" s="466"/>
      <c r="E77" s="466"/>
      <c r="F77" s="466"/>
      <c r="G77" s="466"/>
      <c r="H77" s="467"/>
      <c r="I77" s="372" t="str">
        <f t="shared" si="9"/>
        <v xml:space="preserve">(Select) </v>
      </c>
      <c r="J77" s="420" t="s">
        <v>297</v>
      </c>
      <c r="K77" s="421">
        <f t="shared" ref="K77:O77" si="15">SUMIF($F$25:$F$68,$C22,K25:K68)</f>
        <v>0</v>
      </c>
      <c r="L77" s="422">
        <f t="shared" si="15"/>
        <v>0</v>
      </c>
      <c r="M77" s="422">
        <f t="shared" si="15"/>
        <v>0</v>
      </c>
      <c r="N77" s="422">
        <f t="shared" si="15"/>
        <v>0</v>
      </c>
      <c r="O77" s="423">
        <f t="shared" si="15"/>
        <v>0</v>
      </c>
      <c r="P77" s="415">
        <f t="shared" si="11"/>
        <v>0</v>
      </c>
      <c r="Q77" s="7"/>
      <c r="R77" s="1"/>
      <c r="S77" s="1"/>
      <c r="T77" s="1"/>
      <c r="U77" s="1"/>
      <c r="V77" s="1"/>
      <c r="W77" s="1"/>
      <c r="X77" s="1"/>
      <c r="Y77" s="1"/>
      <c r="Z77" s="1"/>
    </row>
    <row r="78" spans="1:26" ht="7.5" customHeight="1">
      <c r="A78" s="1"/>
      <c r="B78" s="7"/>
      <c r="C78" s="465"/>
      <c r="D78" s="466"/>
      <c r="E78" s="466"/>
      <c r="F78" s="466"/>
      <c r="G78" s="466"/>
      <c r="H78" s="467"/>
      <c r="I78" s="372"/>
      <c r="J78" s="298"/>
      <c r="K78" s="424"/>
      <c r="L78" s="424"/>
      <c r="M78" s="424"/>
      <c r="N78" s="424"/>
      <c r="O78" s="424"/>
      <c r="P78" s="298"/>
      <c r="Q78" s="7"/>
      <c r="R78" s="1"/>
      <c r="S78" s="1"/>
      <c r="T78" s="1"/>
      <c r="U78" s="1"/>
      <c r="V78" s="1"/>
      <c r="W78" s="1"/>
      <c r="X78" s="1"/>
      <c r="Y78" s="1"/>
      <c r="Z78" s="1"/>
    </row>
    <row r="79" spans="1:26" ht="15.75" customHeight="1">
      <c r="A79" s="1"/>
      <c r="B79" s="7"/>
      <c r="C79" s="465"/>
      <c r="D79" s="466"/>
      <c r="E79" s="466"/>
      <c r="F79" s="466"/>
      <c r="G79" s="466"/>
      <c r="H79" s="467"/>
      <c r="I79" s="298"/>
      <c r="J79" s="411" t="s">
        <v>302</v>
      </c>
      <c r="K79" s="412">
        <f t="shared" ref="K79:O79" si="16">SUMIF($I$73:$I$77,"Active Arm",K73:K77)</f>
        <v>0</v>
      </c>
      <c r="L79" s="413">
        <f t="shared" si="16"/>
        <v>0</v>
      </c>
      <c r="M79" s="413">
        <f t="shared" si="16"/>
        <v>0</v>
      </c>
      <c r="N79" s="413">
        <f t="shared" si="16"/>
        <v>0</v>
      </c>
      <c r="O79" s="414">
        <f t="shared" si="16"/>
        <v>0</v>
      </c>
      <c r="P79" s="425">
        <f t="shared" ref="P79:P80" si="17">SUM(K79:O79)</f>
        <v>0</v>
      </c>
      <c r="Q79" s="7"/>
      <c r="R79" s="1"/>
      <c r="S79" s="1"/>
      <c r="T79" s="1"/>
      <c r="U79" s="1"/>
      <c r="V79" s="1"/>
      <c r="W79" s="1"/>
      <c r="X79" s="1"/>
      <c r="Y79" s="1"/>
      <c r="Z79" s="1"/>
    </row>
    <row r="80" spans="1:26" ht="15.75" customHeight="1">
      <c r="A80" s="1"/>
      <c r="B80" s="7"/>
      <c r="C80" s="465"/>
      <c r="D80" s="466"/>
      <c r="E80" s="466"/>
      <c r="F80" s="466"/>
      <c r="G80" s="466"/>
      <c r="H80" s="467"/>
      <c r="I80" s="298"/>
      <c r="J80" s="420" t="s">
        <v>303</v>
      </c>
      <c r="K80" s="421">
        <f t="shared" ref="K80:O80" si="18">SUMIF($I$73:$I$77,"Usual Care ",K73:K77)</f>
        <v>0</v>
      </c>
      <c r="L80" s="422">
        <f t="shared" si="18"/>
        <v>0</v>
      </c>
      <c r="M80" s="422">
        <f t="shared" si="18"/>
        <v>0</v>
      </c>
      <c r="N80" s="422">
        <f t="shared" si="18"/>
        <v>0</v>
      </c>
      <c r="O80" s="423">
        <f t="shared" si="18"/>
        <v>0</v>
      </c>
      <c r="P80" s="426">
        <f t="shared" si="17"/>
        <v>0</v>
      </c>
      <c r="Q80" s="7"/>
      <c r="R80" s="1"/>
      <c r="S80" s="1"/>
      <c r="T80" s="1"/>
      <c r="U80" s="1"/>
      <c r="V80" s="1"/>
      <c r="W80" s="1"/>
      <c r="X80" s="1"/>
      <c r="Y80" s="1"/>
      <c r="Z80" s="1"/>
    </row>
    <row r="81" spans="1:26" ht="7.5" customHeight="1">
      <c r="A81" s="1"/>
      <c r="B81" s="7"/>
      <c r="C81" s="465"/>
      <c r="D81" s="466"/>
      <c r="E81" s="466"/>
      <c r="F81" s="466"/>
      <c r="G81" s="466"/>
      <c r="H81" s="467"/>
      <c r="I81" s="298"/>
      <c r="J81" s="298"/>
      <c r="K81" s="298"/>
      <c r="L81" s="298"/>
      <c r="M81" s="298"/>
      <c r="N81" s="298"/>
      <c r="O81" s="298"/>
      <c r="P81" s="298"/>
      <c r="Q81" s="7"/>
      <c r="R81" s="1"/>
      <c r="S81" s="1"/>
      <c r="T81" s="1"/>
      <c r="U81" s="1"/>
      <c r="V81" s="1"/>
      <c r="W81" s="1"/>
      <c r="X81" s="1"/>
      <c r="Y81" s="1"/>
      <c r="Z81" s="1"/>
    </row>
    <row r="82" spans="1:26" ht="31.5" customHeight="1">
      <c r="A82" s="1"/>
      <c r="B82" s="7"/>
      <c r="C82" s="468"/>
      <c r="D82" s="469"/>
      <c r="E82" s="469"/>
      <c r="F82" s="469"/>
      <c r="G82" s="469"/>
      <c r="H82" s="470"/>
      <c r="I82" s="298"/>
      <c r="J82" s="427" t="s">
        <v>304</v>
      </c>
      <c r="K82" s="357">
        <f t="shared" ref="K82:O82" si="19">K79-K80</f>
        <v>0</v>
      </c>
      <c r="L82" s="22">
        <f t="shared" si="19"/>
        <v>0</v>
      </c>
      <c r="M82" s="22">
        <f t="shared" si="19"/>
        <v>0</v>
      </c>
      <c r="N82" s="22">
        <f t="shared" si="19"/>
        <v>0</v>
      </c>
      <c r="O82" s="428">
        <f t="shared" si="19"/>
        <v>0</v>
      </c>
      <c r="P82" s="429">
        <f>SUM(K82:O82)</f>
        <v>0</v>
      </c>
      <c r="Q82" s="7"/>
      <c r="R82" s="1"/>
      <c r="S82" s="1"/>
      <c r="T82" s="1"/>
      <c r="U82" s="1"/>
      <c r="V82" s="1"/>
      <c r="W82" s="1"/>
      <c r="X82" s="1"/>
      <c r="Y82" s="1"/>
      <c r="Z82" s="1"/>
    </row>
    <row r="83" spans="1:26" ht="7.5" customHeight="1">
      <c r="A83" s="1"/>
      <c r="B83" s="7"/>
      <c r="C83" s="298"/>
      <c r="D83" s="298"/>
      <c r="E83" s="298"/>
      <c r="F83" s="298"/>
      <c r="G83" s="298"/>
      <c r="H83" s="298"/>
      <c r="I83" s="298"/>
      <c r="J83" s="298"/>
      <c r="K83" s="298"/>
      <c r="L83" s="298"/>
      <c r="M83" s="298"/>
      <c r="N83" s="298"/>
      <c r="O83" s="298"/>
      <c r="P83" s="298"/>
      <c r="Q83" s="7"/>
      <c r="R83" s="1"/>
      <c r="S83" s="1"/>
      <c r="T83" s="1"/>
      <c r="U83" s="1"/>
      <c r="V83" s="1"/>
      <c r="W83" s="1"/>
      <c r="X83" s="1"/>
      <c r="Y83" s="1"/>
      <c r="Z83" s="1"/>
    </row>
    <row r="84" spans="1:26" ht="7.5" customHeight="1">
      <c r="A84" s="1"/>
      <c r="B84" s="1"/>
      <c r="C84" s="297"/>
      <c r="D84" s="297"/>
      <c r="E84" s="297"/>
      <c r="F84" s="297"/>
      <c r="G84" s="297"/>
      <c r="H84" s="297"/>
      <c r="I84" s="297"/>
      <c r="J84" s="297"/>
      <c r="K84" s="297"/>
      <c r="L84" s="297"/>
      <c r="M84" s="297"/>
      <c r="N84" s="297"/>
      <c r="O84" s="297"/>
      <c r="P84" s="297"/>
      <c r="Q84" s="1"/>
      <c r="R84" s="1"/>
      <c r="S84" s="1"/>
      <c r="T84" s="1"/>
      <c r="U84" s="1"/>
      <c r="V84" s="1"/>
      <c r="W84" s="1"/>
      <c r="X84" s="1"/>
      <c r="Y84" s="1"/>
      <c r="Z84" s="1"/>
    </row>
    <row r="85" spans="1:26" ht="15.75" hidden="1" customHeight="1">
      <c r="A85" s="1"/>
      <c r="B85" s="1"/>
      <c r="C85" s="297"/>
      <c r="D85" s="297"/>
      <c r="E85" s="297"/>
      <c r="F85" s="297"/>
      <c r="G85" s="297"/>
      <c r="H85" s="297"/>
      <c r="I85" s="297"/>
      <c r="J85" s="297"/>
      <c r="K85" s="430"/>
      <c r="L85" s="297"/>
      <c r="M85" s="297"/>
      <c r="N85" s="297"/>
      <c r="O85" s="297"/>
      <c r="P85" s="297"/>
      <c r="Q85" s="1"/>
      <c r="R85" s="1"/>
      <c r="S85" s="1"/>
      <c r="T85" s="1"/>
      <c r="U85" s="1"/>
      <c r="V85" s="1"/>
      <c r="W85" s="1"/>
      <c r="X85" s="1"/>
      <c r="Y85" s="1"/>
      <c r="Z85" s="1"/>
    </row>
    <row r="86" spans="1:26" ht="15.75" hidden="1" customHeight="1">
      <c r="A86" s="1"/>
      <c r="B86" s="1"/>
      <c r="C86" s="297" t="s">
        <v>105</v>
      </c>
      <c r="D86" s="297"/>
      <c r="E86" s="359" t="s">
        <v>258</v>
      </c>
      <c r="F86" s="297"/>
      <c r="G86" s="297" t="s">
        <v>91</v>
      </c>
      <c r="H86" s="297"/>
      <c r="I86" s="297" t="s">
        <v>91</v>
      </c>
      <c r="J86" s="297" t="s">
        <v>105</v>
      </c>
      <c r="K86" s="430" t="s">
        <v>91</v>
      </c>
      <c r="L86" s="297"/>
      <c r="M86" s="297"/>
      <c r="N86" s="297"/>
      <c r="O86" s="297"/>
      <c r="P86" s="297"/>
      <c r="Q86" s="1"/>
      <c r="R86" s="1"/>
      <c r="S86" s="1"/>
      <c r="T86" s="1"/>
      <c r="U86" s="1"/>
      <c r="V86" s="1"/>
      <c r="W86" s="1"/>
      <c r="X86" s="1"/>
      <c r="Y86" s="1"/>
      <c r="Z86" s="1"/>
    </row>
    <row r="87" spans="1:26" ht="15.75" hidden="1" customHeight="1">
      <c r="A87" s="1"/>
      <c r="B87" s="1"/>
      <c r="C87" s="297" t="s">
        <v>305</v>
      </c>
      <c r="D87" s="297" t="s">
        <v>91</v>
      </c>
      <c r="E87" s="360"/>
      <c r="F87" s="431"/>
      <c r="G87" s="297" t="s">
        <v>32</v>
      </c>
      <c r="H87" s="297"/>
      <c r="I87" s="297">
        <v>1</v>
      </c>
      <c r="J87" s="297" t="s">
        <v>97</v>
      </c>
      <c r="K87" s="430" t="s">
        <v>306</v>
      </c>
      <c r="L87" s="297"/>
      <c r="M87" s="297"/>
      <c r="N87" s="297"/>
      <c r="O87" s="297"/>
      <c r="P87" s="297"/>
      <c r="Q87" s="1"/>
      <c r="R87" s="1"/>
      <c r="S87" s="1"/>
      <c r="T87" s="1"/>
      <c r="U87" s="1"/>
      <c r="V87" s="1"/>
      <c r="W87" s="1"/>
      <c r="X87" s="1"/>
      <c r="Y87" s="1"/>
      <c r="Z87" s="1"/>
    </row>
    <row r="88" spans="1:26" ht="15.75" hidden="1" customHeight="1">
      <c r="A88" s="1"/>
      <c r="B88" s="1"/>
      <c r="C88" s="297" t="s">
        <v>307</v>
      </c>
      <c r="D88" s="361" t="s">
        <v>261</v>
      </c>
      <c r="E88" s="362">
        <v>1.21</v>
      </c>
      <c r="F88" s="431"/>
      <c r="G88" s="297" t="s">
        <v>262</v>
      </c>
      <c r="H88" s="297"/>
      <c r="I88" s="297">
        <v>2</v>
      </c>
      <c r="J88" s="297" t="s">
        <v>96</v>
      </c>
      <c r="K88" s="430" t="s">
        <v>303</v>
      </c>
      <c r="L88" s="297"/>
      <c r="M88" s="297"/>
      <c r="N88" s="297"/>
      <c r="O88" s="297"/>
      <c r="P88" s="297"/>
      <c r="Q88" s="1"/>
      <c r="R88" s="1"/>
      <c r="S88" s="1"/>
      <c r="T88" s="1"/>
      <c r="U88" s="1"/>
      <c r="V88" s="1"/>
      <c r="W88" s="1"/>
      <c r="X88" s="1"/>
      <c r="Y88" s="1"/>
      <c r="Z88" s="1"/>
    </row>
    <row r="89" spans="1:26" ht="15.75" hidden="1" customHeight="1">
      <c r="A89" s="1"/>
      <c r="B89" s="1"/>
      <c r="C89" s="297" t="s">
        <v>308</v>
      </c>
      <c r="D89" s="361" t="s">
        <v>265</v>
      </c>
      <c r="E89" s="362">
        <v>1.21</v>
      </c>
      <c r="F89" s="431"/>
      <c r="G89" s="297"/>
      <c r="H89" s="297"/>
      <c r="I89" s="297">
        <v>3</v>
      </c>
      <c r="J89" s="297"/>
      <c r="K89" s="430" t="s">
        <v>309</v>
      </c>
      <c r="L89" s="297"/>
      <c r="M89" s="297"/>
      <c r="N89" s="297"/>
      <c r="O89" s="297"/>
      <c r="P89" s="297"/>
      <c r="Q89" s="1"/>
      <c r="R89" s="1"/>
      <c r="S89" s="1"/>
      <c r="T89" s="1"/>
      <c r="U89" s="1"/>
      <c r="V89" s="1"/>
      <c r="W89" s="1"/>
      <c r="X89" s="1"/>
      <c r="Y89" s="1"/>
      <c r="Z89" s="1"/>
    </row>
    <row r="90" spans="1:26" ht="51.75" hidden="1" customHeight="1">
      <c r="A90" s="1"/>
      <c r="B90" s="1"/>
      <c r="C90" s="363" t="s">
        <v>310</v>
      </c>
      <c r="D90" s="361" t="s">
        <v>267</v>
      </c>
      <c r="E90" s="362">
        <v>1.21</v>
      </c>
      <c r="F90" s="431"/>
      <c r="G90" s="297"/>
      <c r="H90" s="297"/>
      <c r="I90" s="297">
        <v>4</v>
      </c>
      <c r="J90" s="297"/>
      <c r="K90" s="430"/>
      <c r="L90" s="297"/>
      <c r="M90" s="297"/>
      <c r="N90" s="297"/>
      <c r="O90" s="297"/>
      <c r="P90" s="297"/>
      <c r="Q90" s="1"/>
      <c r="R90" s="1"/>
      <c r="S90" s="1"/>
      <c r="T90" s="1"/>
      <c r="U90" s="1"/>
      <c r="V90" s="1"/>
      <c r="W90" s="1"/>
      <c r="X90" s="1"/>
      <c r="Y90" s="1"/>
      <c r="Z90" s="1"/>
    </row>
    <row r="91" spans="1:26" ht="15.75" hidden="1" customHeight="1">
      <c r="A91" s="1"/>
      <c r="B91" s="1"/>
      <c r="C91" s="297" t="s">
        <v>311</v>
      </c>
      <c r="D91" s="361" t="s">
        <v>268</v>
      </c>
      <c r="E91" s="362">
        <v>0.51</v>
      </c>
      <c r="F91" s="431"/>
      <c r="G91" s="297"/>
      <c r="H91" s="297"/>
      <c r="I91" s="297">
        <v>5</v>
      </c>
      <c r="J91" s="297"/>
      <c r="K91" s="297"/>
      <c r="L91" s="297"/>
      <c r="M91" s="297"/>
      <c r="N91" s="297"/>
      <c r="O91" s="297"/>
      <c r="P91" s="297"/>
      <c r="Q91" s="1"/>
      <c r="R91" s="1"/>
      <c r="S91" s="1"/>
      <c r="T91" s="1"/>
      <c r="U91" s="1"/>
      <c r="V91" s="1"/>
      <c r="W91" s="1"/>
      <c r="X91" s="1"/>
      <c r="Y91" s="1"/>
      <c r="Z91" s="1"/>
    </row>
    <row r="92" spans="1:26" ht="15.75" hidden="1" customHeight="1">
      <c r="A92" s="1"/>
      <c r="B92" s="1"/>
      <c r="C92" s="297" t="s">
        <v>124</v>
      </c>
      <c r="D92" s="361" t="s">
        <v>269</v>
      </c>
      <c r="E92" s="362">
        <v>0.51</v>
      </c>
      <c r="F92" s="431"/>
      <c r="G92" s="297"/>
      <c r="H92" s="297"/>
      <c r="I92" s="297">
        <v>6</v>
      </c>
      <c r="J92" s="297"/>
      <c r="K92" s="297"/>
      <c r="L92" s="297"/>
      <c r="M92" s="297"/>
      <c r="N92" s="297"/>
      <c r="O92" s="297"/>
      <c r="P92" s="297"/>
      <c r="Q92" s="1"/>
      <c r="R92" s="1"/>
      <c r="S92" s="1"/>
      <c r="T92" s="1"/>
      <c r="U92" s="1"/>
      <c r="V92" s="1"/>
      <c r="W92" s="1"/>
      <c r="X92" s="1"/>
      <c r="Y92" s="1"/>
      <c r="Z92" s="1"/>
    </row>
    <row r="93" spans="1:26" ht="15.75" hidden="1" customHeight="1">
      <c r="A93" s="1"/>
      <c r="B93" s="1"/>
      <c r="C93" s="297"/>
      <c r="D93" s="361" t="s">
        <v>270</v>
      </c>
      <c r="E93" s="362">
        <v>1.21</v>
      </c>
      <c r="F93" s="431"/>
      <c r="G93" s="297"/>
      <c r="H93" s="297"/>
      <c r="I93" s="297">
        <v>7</v>
      </c>
      <c r="J93" s="297"/>
      <c r="K93" s="297"/>
      <c r="L93" s="297"/>
      <c r="M93" s="297"/>
      <c r="N93" s="297"/>
      <c r="O93" s="297"/>
      <c r="P93" s="297"/>
      <c r="Q93" s="1"/>
      <c r="R93" s="1"/>
      <c r="S93" s="1"/>
      <c r="T93" s="1"/>
      <c r="U93" s="1"/>
      <c r="V93" s="1"/>
      <c r="W93" s="1"/>
      <c r="X93" s="1"/>
      <c r="Y93" s="1"/>
      <c r="Z93" s="1"/>
    </row>
    <row r="94" spans="1:26" ht="15.75" hidden="1" customHeight="1">
      <c r="A94" s="1"/>
      <c r="B94" s="1"/>
      <c r="C94" s="297"/>
      <c r="D94" s="361" t="s">
        <v>271</v>
      </c>
      <c r="E94" s="362">
        <v>0.51</v>
      </c>
      <c r="F94" s="431"/>
      <c r="G94" s="297"/>
      <c r="H94" s="297"/>
      <c r="I94" s="297">
        <v>8</v>
      </c>
      <c r="J94" s="297"/>
      <c r="K94" s="297"/>
      <c r="L94" s="297"/>
      <c r="M94" s="297"/>
      <c r="N94" s="297"/>
      <c r="O94" s="297"/>
      <c r="P94" s="297"/>
      <c r="Q94" s="1"/>
      <c r="R94" s="1"/>
      <c r="S94" s="1"/>
      <c r="T94" s="1"/>
      <c r="U94" s="1"/>
      <c r="V94" s="1"/>
      <c r="W94" s="1"/>
      <c r="X94" s="1"/>
      <c r="Y94" s="1"/>
      <c r="Z94" s="1"/>
    </row>
    <row r="95" spans="1:26" ht="15.75" hidden="1" customHeight="1">
      <c r="A95" s="1"/>
      <c r="B95" s="1"/>
      <c r="C95" s="297"/>
      <c r="D95" s="361" t="s">
        <v>272</v>
      </c>
      <c r="E95" s="362">
        <v>0.51</v>
      </c>
      <c r="F95" s="431"/>
      <c r="G95" s="297"/>
      <c r="H95" s="297"/>
      <c r="I95" s="297">
        <v>9</v>
      </c>
      <c r="J95" s="297"/>
      <c r="K95" s="297"/>
      <c r="L95" s="297"/>
      <c r="M95" s="297"/>
      <c r="N95" s="297"/>
      <c r="O95" s="297"/>
      <c r="P95" s="297"/>
      <c r="Q95" s="1"/>
      <c r="R95" s="1"/>
      <c r="S95" s="1"/>
      <c r="T95" s="1"/>
      <c r="U95" s="1"/>
      <c r="V95" s="1"/>
      <c r="W95" s="1"/>
      <c r="X95" s="1"/>
      <c r="Y95" s="1"/>
      <c r="Z95" s="1"/>
    </row>
    <row r="96" spans="1:26" ht="15.75" hidden="1" customHeight="1">
      <c r="A96" s="1"/>
      <c r="B96" s="1"/>
      <c r="C96" s="297"/>
      <c r="D96" s="361" t="s">
        <v>273</v>
      </c>
      <c r="E96" s="362">
        <v>0.24</v>
      </c>
      <c r="F96" s="431"/>
      <c r="G96" s="297"/>
      <c r="H96" s="297"/>
      <c r="I96" s="297">
        <v>10</v>
      </c>
      <c r="J96" s="297"/>
      <c r="K96" s="297"/>
      <c r="L96" s="297"/>
      <c r="M96" s="297"/>
      <c r="N96" s="297"/>
      <c r="O96" s="297"/>
      <c r="P96" s="297"/>
      <c r="Q96" s="1"/>
      <c r="R96" s="1"/>
      <c r="S96" s="1"/>
      <c r="T96" s="1"/>
      <c r="U96" s="1"/>
      <c r="V96" s="1"/>
      <c r="W96" s="1"/>
      <c r="X96" s="1"/>
      <c r="Y96" s="1"/>
      <c r="Z96" s="1"/>
    </row>
    <row r="97" spans="1:26" ht="15.75" hidden="1" customHeight="1">
      <c r="A97" s="1"/>
      <c r="B97" s="1"/>
      <c r="C97" s="297"/>
      <c r="D97" s="361" t="s">
        <v>274</v>
      </c>
      <c r="E97" s="362">
        <v>1.21</v>
      </c>
      <c r="F97" s="431"/>
      <c r="G97" s="297"/>
      <c r="H97" s="297"/>
      <c r="I97" s="297">
        <v>11</v>
      </c>
      <c r="J97" s="297"/>
      <c r="K97" s="297"/>
      <c r="L97" s="297"/>
      <c r="M97" s="297"/>
      <c r="N97" s="297"/>
      <c r="O97" s="297"/>
      <c r="P97" s="297"/>
      <c r="Q97" s="1"/>
      <c r="R97" s="1"/>
      <c r="S97" s="1"/>
      <c r="T97" s="1"/>
      <c r="U97" s="1"/>
      <c r="V97" s="1"/>
      <c r="W97" s="1"/>
      <c r="X97" s="1"/>
      <c r="Y97" s="1"/>
      <c r="Z97" s="1"/>
    </row>
    <row r="98" spans="1:26" ht="15.75" hidden="1" customHeight="1">
      <c r="A98" s="1"/>
      <c r="B98" s="1"/>
      <c r="C98" s="297"/>
      <c r="D98" s="361" t="s">
        <v>275</v>
      </c>
      <c r="E98" s="362">
        <v>0.51</v>
      </c>
      <c r="F98" s="431"/>
      <c r="G98" s="297"/>
      <c r="H98" s="297"/>
      <c r="I98" s="297">
        <v>12</v>
      </c>
      <c r="J98" s="297"/>
      <c r="K98" s="297"/>
      <c r="L98" s="297"/>
      <c r="M98" s="297"/>
      <c r="N98" s="297"/>
      <c r="O98" s="297"/>
      <c r="P98" s="297"/>
      <c r="Q98" s="1"/>
      <c r="R98" s="1"/>
      <c r="S98" s="1"/>
      <c r="T98" s="1"/>
      <c r="U98" s="1"/>
      <c r="V98" s="1"/>
      <c r="W98" s="1"/>
      <c r="X98" s="1"/>
      <c r="Y98" s="1"/>
      <c r="Z98" s="1"/>
    </row>
    <row r="99" spans="1:26" ht="15.75" hidden="1" customHeight="1">
      <c r="A99" s="1"/>
      <c r="B99" s="1"/>
      <c r="C99" s="297"/>
      <c r="D99" s="361" t="s">
        <v>276</v>
      </c>
      <c r="E99" s="362">
        <v>0.51</v>
      </c>
      <c r="F99" s="431"/>
      <c r="G99" s="297"/>
      <c r="H99" s="297"/>
      <c r="I99" s="297">
        <v>13</v>
      </c>
      <c r="J99" s="297"/>
      <c r="K99" s="297"/>
      <c r="L99" s="297"/>
      <c r="M99" s="297"/>
      <c r="N99" s="297"/>
      <c r="O99" s="297"/>
      <c r="P99" s="297"/>
      <c r="Q99" s="1"/>
      <c r="R99" s="1"/>
      <c r="S99" s="1"/>
      <c r="T99" s="1"/>
      <c r="U99" s="1"/>
      <c r="V99" s="1"/>
      <c r="W99" s="1"/>
      <c r="X99" s="1"/>
      <c r="Y99" s="1"/>
      <c r="Z99" s="1"/>
    </row>
    <row r="100" spans="1:26" ht="15.75" hidden="1" customHeight="1">
      <c r="A100" s="1"/>
      <c r="B100" s="1"/>
      <c r="C100" s="297"/>
      <c r="D100" s="361" t="s">
        <v>277</v>
      </c>
      <c r="E100" s="362">
        <v>1.21</v>
      </c>
      <c r="F100" s="431"/>
      <c r="G100" s="297"/>
      <c r="H100" s="297"/>
      <c r="I100" s="297">
        <v>14</v>
      </c>
      <c r="J100" s="297"/>
      <c r="K100" s="297"/>
      <c r="L100" s="297"/>
      <c r="M100" s="297"/>
      <c r="N100" s="297"/>
      <c r="O100" s="297"/>
      <c r="P100" s="297"/>
      <c r="Q100" s="1"/>
      <c r="R100" s="1"/>
      <c r="S100" s="1"/>
      <c r="T100" s="1"/>
      <c r="U100" s="1"/>
      <c r="V100" s="1"/>
      <c r="W100" s="1"/>
      <c r="X100" s="1"/>
      <c r="Y100" s="1"/>
      <c r="Z100" s="1"/>
    </row>
    <row r="101" spans="1:26" ht="15.75" hidden="1" customHeight="1">
      <c r="A101" s="1"/>
      <c r="B101" s="1"/>
      <c r="C101" s="297"/>
      <c r="D101" s="361" t="s">
        <v>278</v>
      </c>
      <c r="E101" s="362">
        <v>0.51</v>
      </c>
      <c r="F101" s="431"/>
      <c r="G101" s="297"/>
      <c r="H101" s="297"/>
      <c r="I101" s="297">
        <v>15</v>
      </c>
      <c r="J101" s="297"/>
      <c r="K101" s="297"/>
      <c r="L101" s="297"/>
      <c r="M101" s="297"/>
      <c r="N101" s="297"/>
      <c r="O101" s="297"/>
      <c r="P101" s="297"/>
      <c r="Q101" s="1"/>
      <c r="R101" s="1"/>
      <c r="S101" s="1"/>
      <c r="T101" s="1"/>
      <c r="U101" s="1"/>
      <c r="V101" s="1"/>
      <c r="W101" s="1"/>
      <c r="X101" s="1"/>
      <c r="Y101" s="1"/>
      <c r="Z101" s="1"/>
    </row>
    <row r="102" spans="1:26" ht="15.75" hidden="1" customHeight="1">
      <c r="A102" s="1"/>
      <c r="B102" s="1"/>
      <c r="C102" s="297"/>
      <c r="D102" s="361" t="s">
        <v>279</v>
      </c>
      <c r="E102" s="362">
        <v>0.24</v>
      </c>
      <c r="F102" s="431"/>
      <c r="G102" s="297"/>
      <c r="H102" s="297"/>
      <c r="I102" s="297">
        <v>16</v>
      </c>
      <c r="J102" s="297"/>
      <c r="K102" s="297"/>
      <c r="L102" s="297"/>
      <c r="M102" s="297"/>
      <c r="N102" s="297"/>
      <c r="O102" s="297"/>
      <c r="P102" s="297"/>
      <c r="Q102" s="1"/>
      <c r="R102" s="1"/>
      <c r="S102" s="1"/>
      <c r="T102" s="1"/>
      <c r="U102" s="1"/>
      <c r="V102" s="1"/>
      <c r="W102" s="1"/>
      <c r="X102" s="1"/>
      <c r="Y102" s="1"/>
      <c r="Z102" s="1"/>
    </row>
    <row r="103" spans="1:26" ht="15.75" hidden="1" customHeight="1">
      <c r="A103" s="1"/>
      <c r="B103" s="1"/>
      <c r="C103" s="297"/>
      <c r="D103" s="361" t="s">
        <v>280</v>
      </c>
      <c r="E103" s="362">
        <v>0.24</v>
      </c>
      <c r="F103" s="431"/>
      <c r="G103" s="297"/>
      <c r="H103" s="297"/>
      <c r="I103" s="297">
        <v>17</v>
      </c>
      <c r="J103" s="297"/>
      <c r="K103" s="297"/>
      <c r="L103" s="297"/>
      <c r="M103" s="297"/>
      <c r="N103" s="297"/>
      <c r="O103" s="297"/>
      <c r="P103" s="297"/>
      <c r="Q103" s="1"/>
      <c r="R103" s="1"/>
      <c r="S103" s="1"/>
      <c r="T103" s="1"/>
      <c r="U103" s="1"/>
      <c r="V103" s="1"/>
      <c r="W103" s="1"/>
      <c r="X103" s="1"/>
      <c r="Y103" s="1"/>
      <c r="Z103" s="1"/>
    </row>
    <row r="104" spans="1:26" ht="15.75" hidden="1" customHeight="1">
      <c r="A104" s="1"/>
      <c r="B104" s="1"/>
      <c r="C104" s="297"/>
      <c r="D104" s="361" t="s">
        <v>281</v>
      </c>
      <c r="E104" s="364">
        <v>0.24</v>
      </c>
      <c r="F104" s="431"/>
      <c r="G104" s="297"/>
      <c r="H104" s="297"/>
      <c r="I104" s="297">
        <v>18</v>
      </c>
      <c r="J104" s="297"/>
      <c r="K104" s="297"/>
      <c r="L104" s="297"/>
      <c r="M104" s="297"/>
      <c r="N104" s="297"/>
      <c r="O104" s="297"/>
      <c r="P104" s="297"/>
      <c r="Q104" s="1"/>
      <c r="R104" s="1"/>
      <c r="S104" s="1"/>
      <c r="T104" s="1"/>
      <c r="U104" s="1"/>
      <c r="V104" s="1"/>
      <c r="W104" s="1"/>
      <c r="X104" s="1"/>
      <c r="Y104" s="1"/>
      <c r="Z104" s="1"/>
    </row>
    <row r="105" spans="1:26" ht="15.75" hidden="1" customHeight="1">
      <c r="A105" s="1"/>
      <c r="B105" s="1"/>
      <c r="C105" s="297"/>
      <c r="D105" s="361" t="s">
        <v>282</v>
      </c>
      <c r="E105" s="364">
        <v>0.51</v>
      </c>
      <c r="F105" s="431"/>
      <c r="G105" s="297"/>
      <c r="H105" s="297"/>
      <c r="I105" s="297">
        <v>19</v>
      </c>
      <c r="J105" s="297"/>
      <c r="K105" s="297"/>
      <c r="L105" s="297"/>
      <c r="M105" s="297"/>
      <c r="N105" s="297"/>
      <c r="O105" s="297"/>
      <c r="P105" s="297"/>
      <c r="Q105" s="1"/>
      <c r="R105" s="1"/>
      <c r="S105" s="1"/>
      <c r="T105" s="1"/>
      <c r="U105" s="1"/>
      <c r="V105" s="1"/>
      <c r="W105" s="1"/>
      <c r="X105" s="1"/>
      <c r="Y105" s="1"/>
      <c r="Z105" s="1"/>
    </row>
    <row r="106" spans="1:26" ht="15.75" hidden="1" customHeight="1">
      <c r="A106" s="1"/>
      <c r="B106" s="1"/>
      <c r="C106" s="297"/>
      <c r="D106" s="297"/>
      <c r="E106" s="297"/>
      <c r="F106" s="297"/>
      <c r="G106" s="297"/>
      <c r="H106" s="297"/>
      <c r="I106" s="297">
        <v>20</v>
      </c>
      <c r="J106" s="297"/>
      <c r="K106" s="297"/>
      <c r="L106" s="297"/>
      <c r="M106" s="297"/>
      <c r="N106" s="297"/>
      <c r="O106" s="297"/>
      <c r="P106" s="297"/>
      <c r="Q106" s="1"/>
      <c r="R106" s="1"/>
      <c r="S106" s="1"/>
      <c r="T106" s="1"/>
      <c r="U106" s="1"/>
      <c r="V106" s="1"/>
      <c r="W106" s="1"/>
      <c r="X106" s="1"/>
      <c r="Y106" s="1"/>
      <c r="Z106" s="1"/>
    </row>
    <row r="107" spans="1:26" ht="15.75" hidden="1" customHeight="1">
      <c r="A107" s="1"/>
      <c r="B107" s="1"/>
      <c r="C107" s="297"/>
      <c r="D107" s="297"/>
      <c r="E107" s="297"/>
      <c r="F107" s="297"/>
      <c r="G107" s="297"/>
      <c r="H107" s="297"/>
      <c r="I107" s="297">
        <v>21</v>
      </c>
      <c r="J107" s="297"/>
      <c r="K107" s="297"/>
      <c r="L107" s="297"/>
      <c r="M107" s="297"/>
      <c r="N107" s="297"/>
      <c r="O107" s="297"/>
      <c r="P107" s="297"/>
      <c r="Q107" s="1"/>
      <c r="R107" s="1"/>
      <c r="S107" s="1"/>
      <c r="T107" s="1"/>
      <c r="U107" s="1"/>
      <c r="V107" s="1"/>
      <c r="W107" s="1"/>
      <c r="X107" s="1"/>
      <c r="Y107" s="1"/>
      <c r="Z107" s="1"/>
    </row>
    <row r="108" spans="1:26" ht="15.75" hidden="1" customHeight="1">
      <c r="A108" s="1"/>
      <c r="B108" s="1"/>
      <c r="C108" s="297"/>
      <c r="D108" s="297"/>
      <c r="E108" s="297"/>
      <c r="F108" s="297"/>
      <c r="G108" s="297"/>
      <c r="H108" s="297"/>
      <c r="I108" s="297">
        <v>22</v>
      </c>
      <c r="J108" s="297"/>
      <c r="K108" s="297"/>
      <c r="L108" s="297"/>
      <c r="M108" s="297"/>
      <c r="N108" s="297"/>
      <c r="O108" s="297"/>
      <c r="P108" s="297"/>
      <c r="Q108" s="1"/>
      <c r="R108" s="1"/>
      <c r="S108" s="1"/>
      <c r="T108" s="1"/>
      <c r="U108" s="1"/>
      <c r="V108" s="1"/>
      <c r="W108" s="1"/>
      <c r="X108" s="1"/>
      <c r="Y108" s="1"/>
      <c r="Z108" s="1"/>
    </row>
    <row r="109" spans="1:26" ht="15.75" hidden="1" customHeight="1">
      <c r="A109" s="1"/>
      <c r="B109" s="1"/>
      <c r="C109" s="297"/>
      <c r="D109" s="297"/>
      <c r="E109" s="297"/>
      <c r="F109" s="297"/>
      <c r="G109" s="297"/>
      <c r="H109" s="297"/>
      <c r="I109" s="297">
        <v>23</v>
      </c>
      <c r="J109" s="297"/>
      <c r="K109" s="297"/>
      <c r="L109" s="297"/>
      <c r="M109" s="297"/>
      <c r="N109" s="297"/>
      <c r="O109" s="297"/>
      <c r="P109" s="297"/>
      <c r="Q109" s="1"/>
      <c r="R109" s="1"/>
      <c r="S109" s="1"/>
      <c r="T109" s="1"/>
      <c r="U109" s="1"/>
      <c r="V109" s="1"/>
      <c r="W109" s="1"/>
      <c r="X109" s="1"/>
      <c r="Y109" s="1"/>
      <c r="Z109" s="1"/>
    </row>
    <row r="110" spans="1:26" ht="15.75" hidden="1" customHeight="1">
      <c r="A110" s="1"/>
      <c r="B110" s="1"/>
      <c r="C110" s="297"/>
      <c r="D110" s="297"/>
      <c r="E110" s="297"/>
      <c r="F110" s="297"/>
      <c r="G110" s="297"/>
      <c r="H110" s="297"/>
      <c r="I110" s="297">
        <v>24</v>
      </c>
      <c r="J110" s="297"/>
      <c r="K110" s="297"/>
      <c r="L110" s="297"/>
      <c r="M110" s="297"/>
      <c r="N110" s="297"/>
      <c r="O110" s="297"/>
      <c r="P110" s="297"/>
      <c r="Q110" s="1"/>
      <c r="R110" s="1"/>
      <c r="S110" s="1"/>
      <c r="T110" s="1"/>
      <c r="U110" s="1"/>
      <c r="V110" s="1"/>
      <c r="W110" s="1"/>
      <c r="X110" s="1"/>
      <c r="Y110" s="1"/>
      <c r="Z110" s="1"/>
    </row>
    <row r="111" spans="1:26" ht="15.75" hidden="1" customHeight="1">
      <c r="A111" s="1"/>
      <c r="B111" s="1"/>
      <c r="C111" s="297"/>
      <c r="D111" s="297"/>
      <c r="E111" s="297"/>
      <c r="F111" s="297"/>
      <c r="G111" s="297"/>
      <c r="H111" s="297"/>
      <c r="I111" s="297">
        <v>25</v>
      </c>
      <c r="J111" s="297"/>
      <c r="K111" s="297"/>
      <c r="L111" s="297"/>
      <c r="M111" s="297"/>
      <c r="N111" s="297"/>
      <c r="O111" s="297"/>
      <c r="P111" s="297"/>
      <c r="Q111" s="1"/>
      <c r="R111" s="1"/>
      <c r="S111" s="1"/>
      <c r="T111" s="1"/>
      <c r="U111" s="1"/>
      <c r="V111" s="1"/>
      <c r="W111" s="1"/>
      <c r="X111" s="1"/>
      <c r="Y111" s="1"/>
      <c r="Z111" s="1"/>
    </row>
    <row r="112" spans="1:26" ht="15.75" hidden="1" customHeight="1">
      <c r="A112" s="1"/>
      <c r="B112" s="1"/>
      <c r="C112" s="297"/>
      <c r="D112" s="297"/>
      <c r="E112" s="297"/>
      <c r="F112" s="297"/>
      <c r="G112" s="297"/>
      <c r="H112" s="297"/>
      <c r="I112" s="297">
        <v>26</v>
      </c>
      <c r="J112" s="297"/>
      <c r="K112" s="297"/>
      <c r="L112" s="297"/>
      <c r="M112" s="297"/>
      <c r="N112" s="297"/>
      <c r="O112" s="297"/>
      <c r="P112" s="297"/>
      <c r="Q112" s="1"/>
      <c r="R112" s="1"/>
      <c r="S112" s="1"/>
      <c r="T112" s="1"/>
      <c r="U112" s="1"/>
      <c r="V112" s="1"/>
      <c r="W112" s="1"/>
      <c r="X112" s="1"/>
      <c r="Y112" s="1"/>
      <c r="Z112" s="1"/>
    </row>
    <row r="113" spans="1:26" ht="15.75" hidden="1" customHeight="1">
      <c r="A113" s="1"/>
      <c r="B113" s="1"/>
      <c r="C113" s="297"/>
      <c r="D113" s="297"/>
      <c r="E113" s="297"/>
      <c r="F113" s="297"/>
      <c r="G113" s="297"/>
      <c r="H113" s="297"/>
      <c r="I113" s="297">
        <v>27</v>
      </c>
      <c r="J113" s="297"/>
      <c r="K113" s="297"/>
      <c r="L113" s="297"/>
      <c r="M113" s="297"/>
      <c r="N113" s="297"/>
      <c r="O113" s="297"/>
      <c r="P113" s="297"/>
      <c r="Q113" s="1"/>
      <c r="R113" s="1"/>
      <c r="S113" s="1"/>
      <c r="T113" s="1"/>
      <c r="U113" s="1"/>
      <c r="V113" s="1"/>
      <c r="W113" s="1"/>
      <c r="X113" s="1"/>
      <c r="Y113" s="1"/>
      <c r="Z113" s="1"/>
    </row>
    <row r="114" spans="1:26" ht="15.75" hidden="1" customHeight="1">
      <c r="A114" s="1"/>
      <c r="B114" s="1"/>
      <c r="C114" s="297"/>
      <c r="D114" s="297"/>
      <c r="E114" s="297"/>
      <c r="F114" s="297"/>
      <c r="G114" s="297"/>
      <c r="H114" s="297"/>
      <c r="I114" s="297">
        <v>28</v>
      </c>
      <c r="J114" s="297"/>
      <c r="K114" s="297"/>
      <c r="L114" s="297"/>
      <c r="M114" s="297"/>
      <c r="N114" s="297"/>
      <c r="O114" s="297"/>
      <c r="P114" s="297"/>
      <c r="Q114" s="1"/>
      <c r="R114" s="1"/>
      <c r="S114" s="1"/>
      <c r="T114" s="1"/>
      <c r="U114" s="1"/>
      <c r="V114" s="1"/>
      <c r="W114" s="1"/>
      <c r="X114" s="1"/>
      <c r="Y114" s="1"/>
      <c r="Z114" s="1"/>
    </row>
    <row r="115" spans="1:26" ht="15.75" hidden="1" customHeight="1">
      <c r="A115" s="1"/>
      <c r="B115" s="1"/>
      <c r="C115" s="297"/>
      <c r="D115" s="297"/>
      <c r="E115" s="297"/>
      <c r="F115" s="297"/>
      <c r="G115" s="297"/>
      <c r="H115" s="297"/>
      <c r="I115" s="297">
        <v>29</v>
      </c>
      <c r="J115" s="297"/>
      <c r="K115" s="297"/>
      <c r="L115" s="297"/>
      <c r="M115" s="297"/>
      <c r="N115" s="297"/>
      <c r="O115" s="297"/>
      <c r="P115" s="297"/>
      <c r="Q115" s="1"/>
      <c r="R115" s="1"/>
      <c r="S115" s="1"/>
      <c r="T115" s="1"/>
      <c r="U115" s="1"/>
      <c r="V115" s="1"/>
      <c r="W115" s="1"/>
      <c r="X115" s="1"/>
      <c r="Y115" s="1"/>
      <c r="Z115" s="1"/>
    </row>
    <row r="116" spans="1:26" ht="15.75" hidden="1" customHeight="1">
      <c r="A116" s="1"/>
      <c r="B116" s="1"/>
      <c r="C116" s="297"/>
      <c r="D116" s="297"/>
      <c r="E116" s="297"/>
      <c r="F116" s="297"/>
      <c r="G116" s="297"/>
      <c r="H116" s="297"/>
      <c r="I116" s="297">
        <v>30</v>
      </c>
      <c r="J116" s="297"/>
      <c r="K116" s="297"/>
      <c r="L116" s="297"/>
      <c r="M116" s="297"/>
      <c r="N116" s="297"/>
      <c r="O116" s="297"/>
      <c r="P116" s="297"/>
      <c r="Q116" s="1"/>
      <c r="R116" s="1"/>
      <c r="S116" s="1"/>
      <c r="T116" s="1"/>
      <c r="U116" s="1"/>
      <c r="V116" s="1"/>
      <c r="W116" s="1"/>
      <c r="X116" s="1"/>
      <c r="Y116" s="1"/>
      <c r="Z116" s="1"/>
    </row>
    <row r="117" spans="1:26" ht="15.75" hidden="1" customHeight="1">
      <c r="A117" s="1"/>
      <c r="B117" s="1"/>
      <c r="C117" s="297"/>
      <c r="D117" s="297"/>
      <c r="E117" s="297"/>
      <c r="F117" s="297"/>
      <c r="G117" s="297"/>
      <c r="H117" s="297"/>
      <c r="I117" s="297">
        <v>31</v>
      </c>
      <c r="J117" s="297"/>
      <c r="K117" s="297"/>
      <c r="L117" s="297"/>
      <c r="M117" s="297"/>
      <c r="N117" s="297"/>
      <c r="O117" s="297"/>
      <c r="P117" s="297"/>
      <c r="Q117" s="1"/>
      <c r="R117" s="1"/>
      <c r="S117" s="1"/>
      <c r="T117" s="1"/>
      <c r="U117" s="1"/>
      <c r="V117" s="1"/>
      <c r="W117" s="1"/>
      <c r="X117" s="1"/>
      <c r="Y117" s="1"/>
      <c r="Z117" s="1"/>
    </row>
    <row r="118" spans="1:26" ht="15.75" hidden="1" customHeight="1">
      <c r="A118" s="1"/>
      <c r="B118" s="1"/>
      <c r="C118" s="297"/>
      <c r="D118" s="297"/>
      <c r="E118" s="297"/>
      <c r="F118" s="297"/>
      <c r="G118" s="297"/>
      <c r="H118" s="297"/>
      <c r="I118" s="297">
        <v>32</v>
      </c>
      <c r="J118" s="297"/>
      <c r="K118" s="297"/>
      <c r="L118" s="297"/>
      <c r="M118" s="297"/>
      <c r="N118" s="297"/>
      <c r="O118" s="297"/>
      <c r="P118" s="297"/>
      <c r="Q118" s="1"/>
      <c r="R118" s="1"/>
      <c r="S118" s="1"/>
      <c r="T118" s="1"/>
      <c r="U118" s="1"/>
      <c r="V118" s="1"/>
      <c r="W118" s="1"/>
      <c r="X118" s="1"/>
      <c r="Y118" s="1"/>
      <c r="Z118" s="1"/>
    </row>
    <row r="119" spans="1:26" ht="15.75" hidden="1" customHeight="1">
      <c r="A119" s="1"/>
      <c r="B119" s="1"/>
      <c r="C119" s="297"/>
      <c r="D119" s="297"/>
      <c r="E119" s="297"/>
      <c r="F119" s="297"/>
      <c r="G119" s="297"/>
      <c r="H119" s="297"/>
      <c r="I119" s="297">
        <v>33</v>
      </c>
      <c r="J119" s="297"/>
      <c r="K119" s="297"/>
      <c r="L119" s="297"/>
      <c r="M119" s="297"/>
      <c r="N119" s="297"/>
      <c r="O119" s="297"/>
      <c r="P119" s="297"/>
      <c r="Q119" s="1"/>
      <c r="R119" s="1"/>
      <c r="S119" s="1"/>
      <c r="T119" s="1"/>
      <c r="U119" s="1"/>
      <c r="V119" s="1"/>
      <c r="W119" s="1"/>
      <c r="X119" s="1"/>
      <c r="Y119" s="1"/>
      <c r="Z119" s="1"/>
    </row>
    <row r="120" spans="1:26" ht="15.75" hidden="1" customHeight="1">
      <c r="A120" s="1"/>
      <c r="B120" s="1"/>
      <c r="C120" s="297"/>
      <c r="D120" s="297"/>
      <c r="E120" s="297"/>
      <c r="F120" s="297"/>
      <c r="G120" s="297"/>
      <c r="H120" s="297"/>
      <c r="I120" s="297">
        <v>34</v>
      </c>
      <c r="J120" s="297"/>
      <c r="K120" s="297"/>
      <c r="L120" s="297"/>
      <c r="M120" s="297"/>
      <c r="N120" s="297"/>
      <c r="O120" s="297"/>
      <c r="P120" s="297"/>
      <c r="Q120" s="1"/>
      <c r="R120" s="1"/>
      <c r="S120" s="1"/>
      <c r="T120" s="1"/>
      <c r="U120" s="1"/>
      <c r="V120" s="1"/>
      <c r="W120" s="1"/>
      <c r="X120" s="1"/>
      <c r="Y120" s="1"/>
      <c r="Z120" s="1"/>
    </row>
    <row r="121" spans="1:26" ht="15.75" hidden="1" customHeight="1">
      <c r="A121" s="1"/>
      <c r="B121" s="1"/>
      <c r="C121" s="297"/>
      <c r="D121" s="297"/>
      <c r="E121" s="297"/>
      <c r="F121" s="297"/>
      <c r="G121" s="297"/>
      <c r="H121" s="297"/>
      <c r="I121" s="297">
        <v>35</v>
      </c>
      <c r="J121" s="297"/>
      <c r="K121" s="297"/>
      <c r="L121" s="297"/>
      <c r="M121" s="297"/>
      <c r="N121" s="297"/>
      <c r="O121" s="297"/>
      <c r="P121" s="297"/>
      <c r="Q121" s="1"/>
      <c r="R121" s="1"/>
      <c r="S121" s="1"/>
      <c r="T121" s="1"/>
      <c r="U121" s="1"/>
      <c r="V121" s="1"/>
      <c r="W121" s="1"/>
      <c r="X121" s="1"/>
      <c r="Y121" s="1"/>
      <c r="Z121" s="1"/>
    </row>
    <row r="122" spans="1:26" ht="15.75" hidden="1" customHeight="1">
      <c r="A122" s="1"/>
      <c r="B122" s="1"/>
      <c r="C122" s="297"/>
      <c r="D122" s="297"/>
      <c r="E122" s="297"/>
      <c r="F122" s="297"/>
      <c r="G122" s="297"/>
      <c r="H122" s="297"/>
      <c r="I122" s="297">
        <v>36</v>
      </c>
      <c r="J122" s="297"/>
      <c r="K122" s="297"/>
      <c r="L122" s="297"/>
      <c r="M122" s="297"/>
      <c r="N122" s="297"/>
      <c r="O122" s="297"/>
      <c r="P122" s="297"/>
      <c r="Q122" s="1"/>
      <c r="R122" s="1"/>
      <c r="S122" s="1"/>
      <c r="T122" s="1"/>
      <c r="U122" s="1"/>
      <c r="V122" s="1"/>
      <c r="W122" s="1"/>
      <c r="X122" s="1"/>
      <c r="Y122" s="1"/>
      <c r="Z122" s="1"/>
    </row>
    <row r="123" spans="1:26" ht="15.75" hidden="1" customHeight="1">
      <c r="A123" s="1"/>
      <c r="B123" s="1"/>
      <c r="C123" s="297"/>
      <c r="D123" s="297"/>
      <c r="E123" s="297"/>
      <c r="F123" s="297"/>
      <c r="G123" s="297"/>
      <c r="H123" s="297"/>
      <c r="I123" s="297">
        <v>37</v>
      </c>
      <c r="J123" s="297"/>
      <c r="K123" s="297"/>
      <c r="L123" s="297"/>
      <c r="M123" s="297"/>
      <c r="N123" s="297"/>
      <c r="O123" s="297"/>
      <c r="P123" s="297"/>
      <c r="Q123" s="1"/>
      <c r="R123" s="1"/>
      <c r="S123" s="1"/>
      <c r="T123" s="1"/>
      <c r="U123" s="1"/>
      <c r="V123" s="1"/>
      <c r="W123" s="1"/>
      <c r="X123" s="1"/>
      <c r="Y123" s="1"/>
      <c r="Z123" s="1"/>
    </row>
    <row r="124" spans="1:26" ht="15.75" hidden="1" customHeight="1">
      <c r="A124" s="1"/>
      <c r="B124" s="1"/>
      <c r="C124" s="297"/>
      <c r="D124" s="297"/>
      <c r="E124" s="297"/>
      <c r="F124" s="297"/>
      <c r="G124" s="297"/>
      <c r="H124" s="297"/>
      <c r="I124" s="297">
        <v>38</v>
      </c>
      <c r="J124" s="297"/>
      <c r="K124" s="297"/>
      <c r="L124" s="297"/>
      <c r="M124" s="297"/>
      <c r="N124" s="297"/>
      <c r="O124" s="297"/>
      <c r="P124" s="297"/>
      <c r="Q124" s="1"/>
      <c r="R124" s="1"/>
      <c r="S124" s="1"/>
      <c r="T124" s="1"/>
      <c r="U124" s="1"/>
      <c r="V124" s="1"/>
      <c r="W124" s="1"/>
      <c r="X124" s="1"/>
      <c r="Y124" s="1"/>
      <c r="Z124" s="1"/>
    </row>
    <row r="125" spans="1:26" ht="15.75" hidden="1" customHeight="1">
      <c r="A125" s="1"/>
      <c r="B125" s="1"/>
      <c r="C125" s="297"/>
      <c r="D125" s="297"/>
      <c r="E125" s="297"/>
      <c r="F125" s="297"/>
      <c r="G125" s="297"/>
      <c r="H125" s="297"/>
      <c r="I125" s="297">
        <v>39</v>
      </c>
      <c r="J125" s="297"/>
      <c r="K125" s="297"/>
      <c r="L125" s="297"/>
      <c r="M125" s="297"/>
      <c r="N125" s="297"/>
      <c r="O125" s="297"/>
      <c r="P125" s="297"/>
      <c r="Q125" s="1"/>
      <c r="R125" s="1"/>
      <c r="S125" s="1"/>
      <c r="T125" s="1"/>
      <c r="U125" s="1"/>
      <c r="V125" s="1"/>
      <c r="W125" s="1"/>
      <c r="X125" s="1"/>
      <c r="Y125" s="1"/>
      <c r="Z125" s="1"/>
    </row>
    <row r="126" spans="1:26" ht="15.75" hidden="1" customHeight="1">
      <c r="A126" s="1"/>
      <c r="B126" s="1"/>
      <c r="C126" s="297"/>
      <c r="D126" s="297"/>
      <c r="E126" s="297"/>
      <c r="F126" s="297"/>
      <c r="G126" s="297"/>
      <c r="H126" s="297"/>
      <c r="I126" s="297">
        <v>40</v>
      </c>
      <c r="J126" s="297"/>
      <c r="K126" s="297"/>
      <c r="L126" s="297"/>
      <c r="M126" s="297"/>
      <c r="N126" s="297"/>
      <c r="O126" s="297"/>
      <c r="P126" s="297"/>
      <c r="Q126" s="1"/>
      <c r="R126" s="1"/>
      <c r="S126" s="1"/>
      <c r="T126" s="1"/>
      <c r="U126" s="1"/>
      <c r="V126" s="1"/>
      <c r="W126" s="1"/>
      <c r="X126" s="1"/>
      <c r="Y126" s="1"/>
      <c r="Z126" s="1"/>
    </row>
    <row r="127" spans="1:26" ht="15.75" hidden="1" customHeight="1">
      <c r="A127" s="1"/>
      <c r="B127" s="1"/>
      <c r="C127" s="297"/>
      <c r="D127" s="297"/>
      <c r="E127" s="297"/>
      <c r="F127" s="297"/>
      <c r="G127" s="297"/>
      <c r="H127" s="297"/>
      <c r="I127" s="297">
        <v>41</v>
      </c>
      <c r="J127" s="297"/>
      <c r="K127" s="297"/>
      <c r="L127" s="297"/>
      <c r="M127" s="297"/>
      <c r="N127" s="297"/>
      <c r="O127" s="297"/>
      <c r="P127" s="297"/>
      <c r="Q127" s="1"/>
      <c r="R127" s="1"/>
      <c r="S127" s="1"/>
      <c r="T127" s="1"/>
      <c r="U127" s="1"/>
      <c r="V127" s="1"/>
      <c r="W127" s="1"/>
      <c r="X127" s="1"/>
      <c r="Y127" s="1"/>
      <c r="Z127" s="1"/>
    </row>
    <row r="128" spans="1:26" ht="15.75" hidden="1" customHeight="1">
      <c r="A128" s="1"/>
      <c r="B128" s="1"/>
      <c r="C128" s="297"/>
      <c r="D128" s="297"/>
      <c r="E128" s="297"/>
      <c r="F128" s="297"/>
      <c r="G128" s="297"/>
      <c r="H128" s="297"/>
      <c r="I128" s="297">
        <v>42</v>
      </c>
      <c r="J128" s="297"/>
      <c r="K128" s="297"/>
      <c r="L128" s="297"/>
      <c r="M128" s="297"/>
      <c r="N128" s="297"/>
      <c r="O128" s="297"/>
      <c r="P128" s="297"/>
      <c r="Q128" s="1"/>
      <c r="R128" s="1"/>
      <c r="S128" s="1"/>
      <c r="T128" s="1"/>
      <c r="U128" s="1"/>
      <c r="V128" s="1"/>
      <c r="W128" s="1"/>
      <c r="X128" s="1"/>
      <c r="Y128" s="1"/>
      <c r="Z128" s="1"/>
    </row>
    <row r="129" spans="1:26" ht="15.75" hidden="1" customHeight="1">
      <c r="A129" s="1"/>
      <c r="B129" s="1"/>
      <c r="C129" s="297"/>
      <c r="D129" s="297"/>
      <c r="E129" s="297"/>
      <c r="F129" s="297"/>
      <c r="G129" s="297"/>
      <c r="H129" s="297"/>
      <c r="I129" s="297">
        <v>43</v>
      </c>
      <c r="J129" s="297"/>
      <c r="K129" s="297"/>
      <c r="L129" s="297"/>
      <c r="M129" s="297"/>
      <c r="N129" s="297"/>
      <c r="O129" s="297"/>
      <c r="P129" s="297"/>
      <c r="Q129" s="1"/>
      <c r="R129" s="1"/>
      <c r="S129" s="1"/>
      <c r="T129" s="1"/>
      <c r="U129" s="1"/>
      <c r="V129" s="1"/>
      <c r="W129" s="1"/>
      <c r="X129" s="1"/>
      <c r="Y129" s="1"/>
      <c r="Z129" s="1"/>
    </row>
    <row r="130" spans="1:26" ht="15.75" hidden="1" customHeight="1">
      <c r="A130" s="1"/>
      <c r="B130" s="1"/>
      <c r="C130" s="297"/>
      <c r="D130" s="297"/>
      <c r="E130" s="297"/>
      <c r="F130" s="297"/>
      <c r="G130" s="297"/>
      <c r="H130" s="297"/>
      <c r="I130" s="297">
        <v>44</v>
      </c>
      <c r="J130" s="297"/>
      <c r="K130" s="297"/>
      <c r="L130" s="297"/>
      <c r="M130" s="297"/>
      <c r="N130" s="297"/>
      <c r="O130" s="297"/>
      <c r="P130" s="297"/>
      <c r="Q130" s="1"/>
      <c r="R130" s="1"/>
      <c r="S130" s="1"/>
      <c r="T130" s="1"/>
      <c r="U130" s="1"/>
      <c r="V130" s="1"/>
      <c r="W130" s="1"/>
      <c r="X130" s="1"/>
      <c r="Y130" s="1"/>
      <c r="Z130" s="1"/>
    </row>
    <row r="131" spans="1:26" ht="15.75" hidden="1" customHeight="1">
      <c r="A131" s="1"/>
      <c r="B131" s="1"/>
      <c r="C131" s="297"/>
      <c r="D131" s="297"/>
      <c r="E131" s="297"/>
      <c r="F131" s="297"/>
      <c r="G131" s="297"/>
      <c r="H131" s="297"/>
      <c r="I131" s="297">
        <v>45</v>
      </c>
      <c r="J131" s="297"/>
      <c r="K131" s="297"/>
      <c r="L131" s="297"/>
      <c r="M131" s="297"/>
      <c r="N131" s="297"/>
      <c r="O131" s="297"/>
      <c r="P131" s="297"/>
      <c r="Q131" s="1"/>
      <c r="R131" s="1"/>
      <c r="S131" s="1"/>
      <c r="T131" s="1"/>
      <c r="U131" s="1"/>
      <c r="V131" s="1"/>
      <c r="W131" s="1"/>
      <c r="X131" s="1"/>
      <c r="Y131" s="1"/>
      <c r="Z131" s="1"/>
    </row>
    <row r="132" spans="1:26" ht="15.75" hidden="1" customHeight="1">
      <c r="A132" s="1"/>
      <c r="B132" s="1"/>
      <c r="C132" s="297"/>
      <c r="D132" s="297"/>
      <c r="E132" s="297"/>
      <c r="F132" s="297"/>
      <c r="G132" s="297"/>
      <c r="H132" s="297"/>
      <c r="I132" s="297">
        <v>46</v>
      </c>
      <c r="J132" s="297"/>
      <c r="K132" s="297"/>
      <c r="L132" s="297"/>
      <c r="M132" s="297"/>
      <c r="N132" s="297"/>
      <c r="O132" s="297"/>
      <c r="P132" s="297"/>
      <c r="Q132" s="1"/>
      <c r="R132" s="1"/>
      <c r="S132" s="1"/>
      <c r="T132" s="1"/>
      <c r="U132" s="1"/>
      <c r="V132" s="1"/>
      <c r="W132" s="1"/>
      <c r="X132" s="1"/>
      <c r="Y132" s="1"/>
      <c r="Z132" s="1"/>
    </row>
    <row r="133" spans="1:26" ht="15.75" hidden="1" customHeight="1">
      <c r="A133" s="1"/>
      <c r="B133" s="1"/>
      <c r="C133" s="297"/>
      <c r="D133" s="297"/>
      <c r="E133" s="297"/>
      <c r="F133" s="297"/>
      <c r="G133" s="297"/>
      <c r="H133" s="297"/>
      <c r="I133" s="297">
        <v>47</v>
      </c>
      <c r="J133" s="297"/>
      <c r="K133" s="297"/>
      <c r="L133" s="297"/>
      <c r="M133" s="297"/>
      <c r="N133" s="297"/>
      <c r="O133" s="297"/>
      <c r="P133" s="297"/>
      <c r="Q133" s="1"/>
      <c r="R133" s="1"/>
      <c r="S133" s="1"/>
      <c r="T133" s="1"/>
      <c r="U133" s="1"/>
      <c r="V133" s="1"/>
      <c r="W133" s="1"/>
      <c r="X133" s="1"/>
      <c r="Y133" s="1"/>
      <c r="Z133" s="1"/>
    </row>
    <row r="134" spans="1:26" ht="15.75" hidden="1" customHeight="1">
      <c r="A134" s="1"/>
      <c r="B134" s="1"/>
      <c r="C134" s="297"/>
      <c r="D134" s="297"/>
      <c r="E134" s="297"/>
      <c r="F134" s="297"/>
      <c r="G134" s="297"/>
      <c r="H134" s="297"/>
      <c r="I134" s="297">
        <v>48</v>
      </c>
      <c r="J134" s="297"/>
      <c r="K134" s="297"/>
      <c r="L134" s="297"/>
      <c r="M134" s="297"/>
      <c r="N134" s="297"/>
      <c r="O134" s="297"/>
      <c r="P134" s="297"/>
      <c r="Q134" s="1"/>
      <c r="R134" s="1"/>
      <c r="S134" s="1"/>
      <c r="T134" s="1"/>
      <c r="U134" s="1"/>
      <c r="V134" s="1"/>
      <c r="W134" s="1"/>
      <c r="X134" s="1"/>
      <c r="Y134" s="1"/>
      <c r="Z134" s="1"/>
    </row>
    <row r="135" spans="1:26" ht="15.75" hidden="1" customHeight="1">
      <c r="A135" s="1"/>
      <c r="B135" s="1"/>
      <c r="C135" s="297"/>
      <c r="D135" s="297"/>
      <c r="E135" s="297"/>
      <c r="F135" s="297"/>
      <c r="G135" s="297"/>
      <c r="H135" s="297"/>
      <c r="I135" s="297">
        <v>49</v>
      </c>
      <c r="J135" s="297"/>
      <c r="K135" s="297"/>
      <c r="L135" s="297"/>
      <c r="M135" s="297"/>
      <c r="N135" s="297"/>
      <c r="O135" s="297"/>
      <c r="P135" s="297"/>
      <c r="Q135" s="1"/>
      <c r="R135" s="1"/>
      <c r="S135" s="1"/>
      <c r="T135" s="1"/>
      <c r="U135" s="1"/>
      <c r="V135" s="1"/>
      <c r="W135" s="1"/>
      <c r="X135" s="1"/>
      <c r="Y135" s="1"/>
      <c r="Z135" s="1"/>
    </row>
    <row r="136" spans="1:26" ht="15.75" hidden="1" customHeight="1">
      <c r="A136" s="1"/>
      <c r="B136" s="1"/>
      <c r="C136" s="297"/>
      <c r="D136" s="297"/>
      <c r="E136" s="297"/>
      <c r="F136" s="297"/>
      <c r="G136" s="297"/>
      <c r="H136" s="297"/>
      <c r="I136" s="297">
        <v>50</v>
      </c>
      <c r="J136" s="297"/>
      <c r="K136" s="297"/>
      <c r="L136" s="297"/>
      <c r="M136" s="297"/>
      <c r="N136" s="297"/>
      <c r="O136" s="297"/>
      <c r="P136" s="297"/>
      <c r="Q136" s="1"/>
      <c r="R136" s="1"/>
      <c r="S136" s="1"/>
      <c r="T136" s="1"/>
      <c r="U136" s="1"/>
      <c r="V136" s="1"/>
      <c r="W136" s="1"/>
      <c r="X136" s="1"/>
      <c r="Y136" s="1"/>
      <c r="Z136" s="1"/>
    </row>
    <row r="137" spans="1:26" ht="15.75" hidden="1" customHeight="1">
      <c r="A137" s="1"/>
      <c r="B137" s="1"/>
      <c r="C137" s="297"/>
      <c r="D137" s="297"/>
      <c r="E137" s="297"/>
      <c r="F137" s="297"/>
      <c r="G137" s="297"/>
      <c r="H137" s="297"/>
      <c r="I137" s="297">
        <v>51</v>
      </c>
      <c r="J137" s="297"/>
      <c r="K137" s="297"/>
      <c r="L137" s="297"/>
      <c r="M137" s="297"/>
      <c r="N137" s="297"/>
      <c r="O137" s="297"/>
      <c r="P137" s="297"/>
      <c r="Q137" s="1"/>
      <c r="R137" s="1"/>
      <c r="S137" s="1"/>
      <c r="T137" s="1"/>
      <c r="U137" s="1"/>
      <c r="V137" s="1"/>
      <c r="W137" s="1"/>
      <c r="X137" s="1"/>
      <c r="Y137" s="1"/>
      <c r="Z137" s="1"/>
    </row>
    <row r="138" spans="1:26" ht="15.75" hidden="1" customHeight="1">
      <c r="A138" s="1"/>
      <c r="B138" s="1"/>
      <c r="C138" s="297"/>
      <c r="D138" s="297"/>
      <c r="E138" s="297"/>
      <c r="F138" s="297"/>
      <c r="G138" s="297"/>
      <c r="H138" s="297"/>
      <c r="I138" s="297">
        <v>52</v>
      </c>
      <c r="J138" s="297"/>
      <c r="K138" s="297"/>
      <c r="L138" s="297"/>
      <c r="M138" s="297"/>
      <c r="N138" s="297"/>
      <c r="O138" s="297"/>
      <c r="P138" s="297"/>
      <c r="Q138" s="1"/>
      <c r="R138" s="1"/>
      <c r="S138" s="1"/>
      <c r="T138" s="1"/>
      <c r="U138" s="1"/>
      <c r="V138" s="1"/>
      <c r="W138" s="1"/>
      <c r="X138" s="1"/>
      <c r="Y138" s="1"/>
      <c r="Z138" s="1"/>
    </row>
    <row r="139" spans="1:26" ht="15.75" hidden="1" customHeight="1">
      <c r="A139" s="1"/>
      <c r="B139" s="1"/>
      <c r="C139" s="297"/>
      <c r="D139" s="297"/>
      <c r="E139" s="297"/>
      <c r="F139" s="297"/>
      <c r="G139" s="297"/>
      <c r="H139" s="297"/>
      <c r="I139" s="297">
        <v>53</v>
      </c>
      <c r="J139" s="297"/>
      <c r="K139" s="297"/>
      <c r="L139" s="297"/>
      <c r="M139" s="297"/>
      <c r="N139" s="297"/>
      <c r="O139" s="297"/>
      <c r="P139" s="297"/>
      <c r="Q139" s="1"/>
      <c r="R139" s="1"/>
      <c r="S139" s="1"/>
      <c r="T139" s="1"/>
      <c r="U139" s="1"/>
      <c r="V139" s="1"/>
      <c r="W139" s="1"/>
      <c r="X139" s="1"/>
      <c r="Y139" s="1"/>
      <c r="Z139" s="1"/>
    </row>
    <row r="140" spans="1:26" ht="15.75" hidden="1" customHeight="1">
      <c r="A140" s="1"/>
      <c r="B140" s="1"/>
      <c r="C140" s="297"/>
      <c r="D140" s="297"/>
      <c r="E140" s="297"/>
      <c r="F140" s="297"/>
      <c r="G140" s="297"/>
      <c r="H140" s="297"/>
      <c r="I140" s="297">
        <v>54</v>
      </c>
      <c r="J140" s="297"/>
      <c r="K140" s="297"/>
      <c r="L140" s="297"/>
      <c r="M140" s="297"/>
      <c r="N140" s="297"/>
      <c r="O140" s="297"/>
      <c r="P140" s="297"/>
      <c r="Q140" s="1"/>
      <c r="R140" s="1"/>
      <c r="S140" s="1"/>
      <c r="T140" s="1"/>
      <c r="U140" s="1"/>
      <c r="V140" s="1"/>
      <c r="W140" s="1"/>
      <c r="X140" s="1"/>
      <c r="Y140" s="1"/>
      <c r="Z140" s="1"/>
    </row>
    <row r="141" spans="1:26" ht="15.75" hidden="1" customHeight="1">
      <c r="A141" s="1"/>
      <c r="B141" s="1"/>
      <c r="C141" s="297"/>
      <c r="D141" s="297"/>
      <c r="E141" s="297"/>
      <c r="F141" s="297"/>
      <c r="G141" s="297"/>
      <c r="H141" s="297"/>
      <c r="I141" s="297">
        <v>55</v>
      </c>
      <c r="J141" s="297"/>
      <c r="K141" s="297"/>
      <c r="L141" s="297"/>
      <c r="M141" s="297"/>
      <c r="N141" s="297"/>
      <c r="O141" s="297"/>
      <c r="P141" s="297"/>
      <c r="Q141" s="1"/>
      <c r="R141" s="1"/>
      <c r="S141" s="1"/>
      <c r="T141" s="1"/>
      <c r="U141" s="1"/>
      <c r="V141" s="1"/>
      <c r="W141" s="1"/>
      <c r="X141" s="1"/>
      <c r="Y141" s="1"/>
      <c r="Z141" s="1"/>
    </row>
    <row r="142" spans="1:26" ht="15.75" hidden="1" customHeight="1">
      <c r="A142" s="1"/>
      <c r="B142" s="1"/>
      <c r="C142" s="297"/>
      <c r="D142" s="297"/>
      <c r="E142" s="297"/>
      <c r="F142" s="297"/>
      <c r="G142" s="297"/>
      <c r="H142" s="297"/>
      <c r="I142" s="297">
        <v>56</v>
      </c>
      <c r="J142" s="297"/>
      <c r="K142" s="297"/>
      <c r="L142" s="297"/>
      <c r="M142" s="297"/>
      <c r="N142" s="297"/>
      <c r="O142" s="297"/>
      <c r="P142" s="297"/>
      <c r="Q142" s="1"/>
      <c r="R142" s="1"/>
      <c r="S142" s="1"/>
      <c r="T142" s="1"/>
      <c r="U142" s="1"/>
      <c r="V142" s="1"/>
      <c r="W142" s="1"/>
      <c r="X142" s="1"/>
      <c r="Y142" s="1"/>
      <c r="Z142" s="1"/>
    </row>
    <row r="143" spans="1:26" ht="15.75" hidden="1" customHeight="1">
      <c r="A143" s="1"/>
      <c r="B143" s="1"/>
      <c r="C143" s="297"/>
      <c r="D143" s="297"/>
      <c r="E143" s="297"/>
      <c r="F143" s="297"/>
      <c r="G143" s="297"/>
      <c r="H143" s="297"/>
      <c r="I143" s="297">
        <v>57</v>
      </c>
      <c r="J143" s="297"/>
      <c r="K143" s="297"/>
      <c r="L143" s="297"/>
      <c r="M143" s="297"/>
      <c r="N143" s="297"/>
      <c r="O143" s="297"/>
      <c r="P143" s="297"/>
      <c r="Q143" s="1"/>
      <c r="R143" s="1"/>
      <c r="S143" s="1"/>
      <c r="T143" s="1"/>
      <c r="U143" s="1"/>
      <c r="V143" s="1"/>
      <c r="W143" s="1"/>
      <c r="X143" s="1"/>
      <c r="Y143" s="1"/>
      <c r="Z143" s="1"/>
    </row>
    <row r="144" spans="1:26" ht="15.75" hidden="1" customHeight="1">
      <c r="A144" s="1"/>
      <c r="B144" s="1"/>
      <c r="C144" s="297"/>
      <c r="D144" s="297"/>
      <c r="E144" s="297"/>
      <c r="F144" s="297"/>
      <c r="G144" s="297"/>
      <c r="H144" s="297"/>
      <c r="I144" s="297">
        <v>58</v>
      </c>
      <c r="J144" s="297"/>
      <c r="K144" s="297"/>
      <c r="L144" s="297"/>
      <c r="M144" s="297"/>
      <c r="N144" s="297"/>
      <c r="O144" s="297"/>
      <c r="P144" s="297"/>
      <c r="Q144" s="1"/>
      <c r="R144" s="1"/>
      <c r="S144" s="1"/>
      <c r="T144" s="1"/>
      <c r="U144" s="1"/>
      <c r="V144" s="1"/>
      <c r="W144" s="1"/>
      <c r="X144" s="1"/>
      <c r="Y144" s="1"/>
      <c r="Z144" s="1"/>
    </row>
    <row r="145" spans="1:26" ht="15.75" hidden="1" customHeight="1">
      <c r="A145" s="1"/>
      <c r="B145" s="1"/>
      <c r="C145" s="297"/>
      <c r="D145" s="297"/>
      <c r="E145" s="297"/>
      <c r="F145" s="297"/>
      <c r="G145" s="297"/>
      <c r="H145" s="297"/>
      <c r="I145" s="297">
        <v>59</v>
      </c>
      <c r="J145" s="297"/>
      <c r="K145" s="297"/>
      <c r="L145" s="297"/>
      <c r="M145" s="297"/>
      <c r="N145" s="297"/>
      <c r="O145" s="297"/>
      <c r="P145" s="297"/>
      <c r="Q145" s="1"/>
      <c r="R145" s="1"/>
      <c r="S145" s="1"/>
      <c r="T145" s="1"/>
      <c r="U145" s="1"/>
      <c r="V145" s="1"/>
      <c r="W145" s="1"/>
      <c r="X145" s="1"/>
      <c r="Y145" s="1"/>
      <c r="Z145" s="1"/>
    </row>
    <row r="146" spans="1:26" ht="15.75" hidden="1" customHeight="1">
      <c r="A146" s="1"/>
      <c r="B146" s="1"/>
      <c r="C146" s="297"/>
      <c r="D146" s="297"/>
      <c r="E146" s="297"/>
      <c r="F146" s="297"/>
      <c r="G146" s="297"/>
      <c r="H146" s="297"/>
      <c r="I146" s="297">
        <v>60</v>
      </c>
      <c r="J146" s="297"/>
      <c r="K146" s="297"/>
      <c r="L146" s="297"/>
      <c r="M146" s="297"/>
      <c r="N146" s="297"/>
      <c r="O146" s="297"/>
      <c r="P146" s="297"/>
      <c r="Q146" s="1"/>
      <c r="R146" s="1"/>
      <c r="S146" s="1"/>
      <c r="T146" s="1"/>
      <c r="U146" s="1"/>
      <c r="V146" s="1"/>
      <c r="W146" s="1"/>
      <c r="X146" s="1"/>
      <c r="Y146" s="1"/>
      <c r="Z146" s="1"/>
    </row>
    <row r="147" spans="1:26" ht="15.75" hidden="1" customHeight="1">
      <c r="A147" s="1"/>
      <c r="B147" s="1"/>
      <c r="C147" s="297"/>
      <c r="D147" s="297"/>
      <c r="E147" s="297"/>
      <c r="F147" s="297"/>
      <c r="G147" s="297"/>
      <c r="H147" s="297"/>
      <c r="I147" s="297">
        <v>61</v>
      </c>
      <c r="J147" s="297"/>
      <c r="K147" s="297"/>
      <c r="L147" s="297"/>
      <c r="M147" s="297"/>
      <c r="N147" s="297"/>
      <c r="O147" s="297"/>
      <c r="P147" s="297"/>
      <c r="Q147" s="1"/>
      <c r="R147" s="1"/>
      <c r="S147" s="1"/>
      <c r="T147" s="1"/>
      <c r="U147" s="1"/>
      <c r="V147" s="1"/>
      <c r="W147" s="1"/>
      <c r="X147" s="1"/>
      <c r="Y147" s="1"/>
      <c r="Z147" s="1"/>
    </row>
    <row r="148" spans="1:26" ht="15.75" hidden="1" customHeight="1">
      <c r="A148" s="1"/>
      <c r="B148" s="1"/>
      <c r="C148" s="297"/>
      <c r="D148" s="297"/>
      <c r="E148" s="297"/>
      <c r="F148" s="297"/>
      <c r="G148" s="297"/>
      <c r="H148" s="297"/>
      <c r="I148" s="297">
        <v>62</v>
      </c>
      <c r="J148" s="297"/>
      <c r="K148" s="297"/>
      <c r="L148" s="297"/>
      <c r="M148" s="297"/>
      <c r="N148" s="297"/>
      <c r="O148" s="297"/>
      <c r="P148" s="297"/>
      <c r="Q148" s="1"/>
      <c r="R148" s="1"/>
      <c r="S148" s="1"/>
      <c r="T148" s="1"/>
      <c r="U148" s="1"/>
      <c r="V148" s="1"/>
      <c r="W148" s="1"/>
      <c r="X148" s="1"/>
      <c r="Y148" s="1"/>
      <c r="Z148" s="1"/>
    </row>
    <row r="149" spans="1:26" ht="15.75" hidden="1" customHeight="1">
      <c r="A149" s="1"/>
      <c r="B149" s="1"/>
      <c r="C149" s="297"/>
      <c r="D149" s="297"/>
      <c r="E149" s="297"/>
      <c r="F149" s="297"/>
      <c r="G149" s="297"/>
      <c r="H149" s="297"/>
      <c r="I149" s="297">
        <v>63</v>
      </c>
      <c r="J149" s="297"/>
      <c r="K149" s="297"/>
      <c r="L149" s="297"/>
      <c r="M149" s="297"/>
      <c r="N149" s="297"/>
      <c r="O149" s="297"/>
      <c r="P149" s="297"/>
      <c r="Q149" s="1"/>
      <c r="R149" s="1"/>
      <c r="S149" s="1"/>
      <c r="T149" s="1"/>
      <c r="U149" s="1"/>
      <c r="V149" s="1"/>
      <c r="W149" s="1"/>
      <c r="X149" s="1"/>
      <c r="Y149" s="1"/>
      <c r="Z149" s="1"/>
    </row>
    <row r="150" spans="1:26" ht="15.75" hidden="1" customHeight="1">
      <c r="A150" s="1"/>
      <c r="B150" s="1"/>
      <c r="C150" s="297"/>
      <c r="D150" s="297"/>
      <c r="E150" s="297"/>
      <c r="F150" s="297"/>
      <c r="G150" s="297"/>
      <c r="H150" s="297"/>
      <c r="I150" s="297">
        <v>64</v>
      </c>
      <c r="J150" s="297"/>
      <c r="K150" s="297"/>
      <c r="L150" s="297"/>
      <c r="M150" s="297"/>
      <c r="N150" s="297"/>
      <c r="O150" s="297"/>
      <c r="P150" s="297"/>
      <c r="Q150" s="1"/>
      <c r="R150" s="1"/>
      <c r="S150" s="1"/>
      <c r="T150" s="1"/>
      <c r="U150" s="1"/>
      <c r="V150" s="1"/>
      <c r="W150" s="1"/>
      <c r="X150" s="1"/>
      <c r="Y150" s="1"/>
      <c r="Z150" s="1"/>
    </row>
    <row r="151" spans="1:26" ht="15.75" hidden="1" customHeight="1">
      <c r="A151" s="1"/>
      <c r="B151" s="1"/>
      <c r="C151" s="297"/>
      <c r="D151" s="297"/>
      <c r="E151" s="297"/>
      <c r="F151" s="297"/>
      <c r="G151" s="297"/>
      <c r="H151" s="297"/>
      <c r="I151" s="297">
        <v>65</v>
      </c>
      <c r="J151" s="297"/>
      <c r="K151" s="297"/>
      <c r="L151" s="297"/>
      <c r="M151" s="297"/>
      <c r="N151" s="297"/>
      <c r="O151" s="297"/>
      <c r="P151" s="297"/>
      <c r="Q151" s="1"/>
      <c r="R151" s="1"/>
      <c r="S151" s="1"/>
      <c r="T151" s="1"/>
      <c r="U151" s="1"/>
      <c r="V151" s="1"/>
      <c r="W151" s="1"/>
      <c r="X151" s="1"/>
      <c r="Y151" s="1"/>
      <c r="Z151" s="1"/>
    </row>
    <row r="152" spans="1:26" ht="15.75" hidden="1" customHeight="1">
      <c r="A152" s="1"/>
      <c r="B152" s="1"/>
      <c r="C152" s="297"/>
      <c r="D152" s="297"/>
      <c r="E152" s="297"/>
      <c r="F152" s="297"/>
      <c r="G152" s="297"/>
      <c r="H152" s="297"/>
      <c r="I152" s="297">
        <v>66</v>
      </c>
      <c r="J152" s="297"/>
      <c r="K152" s="297"/>
      <c r="L152" s="297"/>
      <c r="M152" s="297"/>
      <c r="N152" s="297"/>
      <c r="O152" s="297"/>
      <c r="P152" s="297"/>
      <c r="Q152" s="1"/>
      <c r="R152" s="1"/>
      <c r="S152" s="1"/>
      <c r="T152" s="1"/>
      <c r="U152" s="1"/>
      <c r="V152" s="1"/>
      <c r="W152" s="1"/>
      <c r="X152" s="1"/>
      <c r="Y152" s="1"/>
      <c r="Z152" s="1"/>
    </row>
    <row r="153" spans="1:26" ht="15.75" hidden="1" customHeight="1">
      <c r="A153" s="1"/>
      <c r="B153" s="1"/>
      <c r="C153" s="297"/>
      <c r="D153" s="297"/>
      <c r="E153" s="297"/>
      <c r="F153" s="297"/>
      <c r="G153" s="297"/>
      <c r="H153" s="297"/>
      <c r="I153" s="297">
        <v>67</v>
      </c>
      <c r="J153" s="297"/>
      <c r="K153" s="297"/>
      <c r="L153" s="297"/>
      <c r="M153" s="297"/>
      <c r="N153" s="297"/>
      <c r="O153" s="297"/>
      <c r="P153" s="297"/>
      <c r="Q153" s="1"/>
      <c r="R153" s="1"/>
      <c r="S153" s="1"/>
      <c r="T153" s="1"/>
      <c r="U153" s="1"/>
      <c r="V153" s="1"/>
      <c r="W153" s="1"/>
      <c r="X153" s="1"/>
      <c r="Y153" s="1"/>
      <c r="Z153" s="1"/>
    </row>
    <row r="154" spans="1:26" ht="15.75" hidden="1" customHeight="1">
      <c r="A154" s="1"/>
      <c r="B154" s="1"/>
      <c r="C154" s="297"/>
      <c r="D154" s="297"/>
      <c r="E154" s="297"/>
      <c r="F154" s="297"/>
      <c r="G154" s="297"/>
      <c r="H154" s="297"/>
      <c r="I154" s="297">
        <v>68</v>
      </c>
      <c r="J154" s="297"/>
      <c r="K154" s="297"/>
      <c r="L154" s="297"/>
      <c r="M154" s="297"/>
      <c r="N154" s="297"/>
      <c r="O154" s="297"/>
      <c r="P154" s="297"/>
      <c r="Q154" s="1"/>
      <c r="R154" s="1"/>
      <c r="S154" s="1"/>
      <c r="T154" s="1"/>
      <c r="U154" s="1"/>
      <c r="V154" s="1"/>
      <c r="W154" s="1"/>
      <c r="X154" s="1"/>
      <c r="Y154" s="1"/>
      <c r="Z154" s="1"/>
    </row>
    <row r="155" spans="1:26" ht="15.75" hidden="1" customHeight="1">
      <c r="A155" s="1"/>
      <c r="B155" s="1"/>
      <c r="C155" s="297"/>
      <c r="D155" s="297"/>
      <c r="E155" s="297"/>
      <c r="F155" s="297"/>
      <c r="G155" s="297"/>
      <c r="H155" s="297"/>
      <c r="I155" s="297">
        <v>69</v>
      </c>
      <c r="J155" s="297"/>
      <c r="K155" s="297"/>
      <c r="L155" s="297"/>
      <c r="M155" s="297"/>
      <c r="N155" s="297"/>
      <c r="O155" s="297"/>
      <c r="P155" s="297"/>
      <c r="Q155" s="1"/>
      <c r="R155" s="1"/>
      <c r="S155" s="1"/>
      <c r="T155" s="1"/>
      <c r="U155" s="1"/>
      <c r="V155" s="1"/>
      <c r="W155" s="1"/>
      <c r="X155" s="1"/>
      <c r="Y155" s="1"/>
      <c r="Z155" s="1"/>
    </row>
    <row r="156" spans="1:26" ht="15.75" hidden="1" customHeight="1">
      <c r="A156" s="1"/>
      <c r="B156" s="1"/>
      <c r="C156" s="297"/>
      <c r="D156" s="297"/>
      <c r="E156" s="297"/>
      <c r="F156" s="297"/>
      <c r="G156" s="297"/>
      <c r="H156" s="297"/>
      <c r="I156" s="297">
        <v>70</v>
      </c>
      <c r="J156" s="297"/>
      <c r="K156" s="297"/>
      <c r="L156" s="297"/>
      <c r="M156" s="297"/>
      <c r="N156" s="297"/>
      <c r="O156" s="297"/>
      <c r="P156" s="297"/>
      <c r="Q156" s="1"/>
      <c r="R156" s="1"/>
      <c r="S156" s="1"/>
      <c r="T156" s="1"/>
      <c r="U156" s="1"/>
      <c r="V156" s="1"/>
      <c r="W156" s="1"/>
      <c r="X156" s="1"/>
      <c r="Y156" s="1"/>
      <c r="Z156" s="1"/>
    </row>
    <row r="157" spans="1:26" ht="15.75" hidden="1" customHeight="1">
      <c r="A157" s="1"/>
      <c r="B157" s="1"/>
      <c r="C157" s="297"/>
      <c r="D157" s="297"/>
      <c r="E157" s="297"/>
      <c r="F157" s="297"/>
      <c r="G157" s="297"/>
      <c r="H157" s="297"/>
      <c r="I157" s="297">
        <v>71</v>
      </c>
      <c r="J157" s="297"/>
      <c r="K157" s="297"/>
      <c r="L157" s="297"/>
      <c r="M157" s="297"/>
      <c r="N157" s="297"/>
      <c r="O157" s="297"/>
      <c r="P157" s="297"/>
      <c r="Q157" s="1"/>
      <c r="R157" s="1"/>
      <c r="S157" s="1"/>
      <c r="T157" s="1"/>
      <c r="U157" s="1"/>
      <c r="V157" s="1"/>
      <c r="W157" s="1"/>
      <c r="X157" s="1"/>
      <c r="Y157" s="1"/>
      <c r="Z157" s="1"/>
    </row>
    <row r="158" spans="1:26" ht="15.75" hidden="1" customHeight="1">
      <c r="A158" s="1"/>
      <c r="B158" s="1"/>
      <c r="C158" s="297"/>
      <c r="D158" s="297"/>
      <c r="E158" s="297"/>
      <c r="F158" s="297"/>
      <c r="G158" s="297"/>
      <c r="H158" s="297"/>
      <c r="I158" s="297">
        <v>72</v>
      </c>
      <c r="J158" s="297"/>
      <c r="K158" s="297"/>
      <c r="L158" s="297"/>
      <c r="M158" s="297"/>
      <c r="N158" s="297"/>
      <c r="O158" s="297"/>
      <c r="P158" s="297"/>
      <c r="Q158" s="1"/>
      <c r="R158" s="1"/>
      <c r="S158" s="1"/>
      <c r="T158" s="1"/>
      <c r="U158" s="1"/>
      <c r="V158" s="1"/>
      <c r="W158" s="1"/>
      <c r="X158" s="1"/>
      <c r="Y158" s="1"/>
      <c r="Z158" s="1"/>
    </row>
    <row r="159" spans="1:26" ht="15.75" hidden="1" customHeight="1">
      <c r="A159" s="1"/>
      <c r="B159" s="1"/>
      <c r="C159" s="297"/>
      <c r="D159" s="297"/>
      <c r="E159" s="297"/>
      <c r="F159" s="297"/>
      <c r="G159" s="297"/>
      <c r="H159" s="297"/>
      <c r="I159" s="297">
        <v>73</v>
      </c>
      <c r="J159" s="297"/>
      <c r="K159" s="297"/>
      <c r="L159" s="297"/>
      <c r="M159" s="297"/>
      <c r="N159" s="297"/>
      <c r="O159" s="297"/>
      <c r="P159" s="297"/>
      <c r="Q159" s="1"/>
      <c r="R159" s="1"/>
      <c r="S159" s="1"/>
      <c r="T159" s="1"/>
      <c r="U159" s="1"/>
      <c r="V159" s="1"/>
      <c r="W159" s="1"/>
      <c r="X159" s="1"/>
      <c r="Y159" s="1"/>
      <c r="Z159" s="1"/>
    </row>
    <row r="160" spans="1:26" ht="15.75" hidden="1" customHeight="1">
      <c r="A160" s="1"/>
      <c r="B160" s="1"/>
      <c r="C160" s="297"/>
      <c r="D160" s="297"/>
      <c r="E160" s="297"/>
      <c r="F160" s="297"/>
      <c r="G160" s="297"/>
      <c r="H160" s="297"/>
      <c r="I160" s="297">
        <v>74</v>
      </c>
      <c r="J160" s="297"/>
      <c r="K160" s="297"/>
      <c r="L160" s="297"/>
      <c r="M160" s="297"/>
      <c r="N160" s="297"/>
      <c r="O160" s="297"/>
      <c r="P160" s="297"/>
      <c r="Q160" s="1"/>
      <c r="R160" s="1"/>
      <c r="S160" s="1"/>
      <c r="T160" s="1"/>
      <c r="U160" s="1"/>
      <c r="V160" s="1"/>
      <c r="W160" s="1"/>
      <c r="X160" s="1"/>
      <c r="Y160" s="1"/>
      <c r="Z160" s="1"/>
    </row>
    <row r="161" spans="1:26" ht="15.75" hidden="1" customHeight="1">
      <c r="A161" s="1"/>
      <c r="B161" s="1"/>
      <c r="C161" s="297"/>
      <c r="D161" s="297"/>
      <c r="E161" s="297"/>
      <c r="F161" s="297"/>
      <c r="G161" s="297"/>
      <c r="H161" s="297"/>
      <c r="I161" s="297">
        <v>75</v>
      </c>
      <c r="J161" s="297"/>
      <c r="K161" s="297"/>
      <c r="L161" s="297"/>
      <c r="M161" s="297"/>
      <c r="N161" s="297"/>
      <c r="O161" s="297"/>
      <c r="P161" s="297"/>
      <c r="Q161" s="1"/>
      <c r="R161" s="1"/>
      <c r="S161" s="1"/>
      <c r="T161" s="1"/>
      <c r="U161" s="1"/>
      <c r="V161" s="1"/>
      <c r="W161" s="1"/>
      <c r="X161" s="1"/>
      <c r="Y161" s="1"/>
      <c r="Z161" s="1"/>
    </row>
    <row r="162" spans="1:26" ht="15.75" hidden="1" customHeight="1">
      <c r="A162" s="1"/>
      <c r="B162" s="1"/>
      <c r="C162" s="297"/>
      <c r="D162" s="297"/>
      <c r="E162" s="297"/>
      <c r="F162" s="297"/>
      <c r="G162" s="297"/>
      <c r="H162" s="297"/>
      <c r="I162" s="297">
        <v>76</v>
      </c>
      <c r="J162" s="297"/>
      <c r="K162" s="297"/>
      <c r="L162" s="297"/>
      <c r="M162" s="297"/>
      <c r="N162" s="297"/>
      <c r="O162" s="297"/>
      <c r="P162" s="297"/>
      <c r="Q162" s="1"/>
      <c r="R162" s="1"/>
      <c r="S162" s="1"/>
      <c r="T162" s="1"/>
      <c r="U162" s="1"/>
      <c r="V162" s="1"/>
      <c r="W162" s="1"/>
      <c r="X162" s="1"/>
      <c r="Y162" s="1"/>
      <c r="Z162" s="1"/>
    </row>
    <row r="163" spans="1:26" ht="15.75" hidden="1" customHeight="1">
      <c r="A163" s="1"/>
      <c r="B163" s="1"/>
      <c r="C163" s="297"/>
      <c r="D163" s="297"/>
      <c r="E163" s="297"/>
      <c r="F163" s="297"/>
      <c r="G163" s="297"/>
      <c r="H163" s="297"/>
      <c r="I163" s="297">
        <v>77</v>
      </c>
      <c r="J163" s="297"/>
      <c r="K163" s="297"/>
      <c r="L163" s="297"/>
      <c r="M163" s="297"/>
      <c r="N163" s="297"/>
      <c r="O163" s="297"/>
      <c r="P163" s="297"/>
      <c r="Q163" s="1"/>
      <c r="R163" s="1"/>
      <c r="S163" s="1"/>
      <c r="T163" s="1"/>
      <c r="U163" s="1"/>
      <c r="V163" s="1"/>
      <c r="W163" s="1"/>
      <c r="X163" s="1"/>
      <c r="Y163" s="1"/>
      <c r="Z163" s="1"/>
    </row>
    <row r="164" spans="1:26" ht="15.75" hidden="1" customHeight="1">
      <c r="A164" s="1"/>
      <c r="B164" s="1"/>
      <c r="C164" s="297"/>
      <c r="D164" s="297"/>
      <c r="E164" s="297"/>
      <c r="F164" s="297"/>
      <c r="G164" s="297"/>
      <c r="H164" s="297"/>
      <c r="I164" s="297">
        <v>78</v>
      </c>
      <c r="J164" s="297"/>
      <c r="K164" s="297"/>
      <c r="L164" s="297"/>
      <c r="M164" s="297"/>
      <c r="N164" s="297"/>
      <c r="O164" s="297"/>
      <c r="P164" s="297"/>
      <c r="Q164" s="1"/>
      <c r="R164" s="1"/>
      <c r="S164" s="1"/>
      <c r="T164" s="1"/>
      <c r="U164" s="1"/>
      <c r="V164" s="1"/>
      <c r="W164" s="1"/>
      <c r="X164" s="1"/>
      <c r="Y164" s="1"/>
      <c r="Z164" s="1"/>
    </row>
    <row r="165" spans="1:26" ht="15.75" hidden="1" customHeight="1">
      <c r="A165" s="1"/>
      <c r="B165" s="1"/>
      <c r="C165" s="297"/>
      <c r="D165" s="297"/>
      <c r="E165" s="297"/>
      <c r="F165" s="297"/>
      <c r="G165" s="297"/>
      <c r="H165" s="297"/>
      <c r="I165" s="297">
        <v>79</v>
      </c>
      <c r="J165" s="297"/>
      <c r="K165" s="297"/>
      <c r="L165" s="297"/>
      <c r="M165" s="297"/>
      <c r="N165" s="297"/>
      <c r="O165" s="297"/>
      <c r="P165" s="297"/>
      <c r="Q165" s="1"/>
      <c r="R165" s="1"/>
      <c r="S165" s="1"/>
      <c r="T165" s="1"/>
      <c r="U165" s="1"/>
      <c r="V165" s="1"/>
      <c r="W165" s="1"/>
      <c r="X165" s="1"/>
      <c r="Y165" s="1"/>
      <c r="Z165" s="1"/>
    </row>
    <row r="166" spans="1:26" ht="15.75" hidden="1" customHeight="1">
      <c r="A166" s="1"/>
      <c r="B166" s="1"/>
      <c r="C166" s="297"/>
      <c r="D166" s="297"/>
      <c r="E166" s="297"/>
      <c r="F166" s="297"/>
      <c r="G166" s="297"/>
      <c r="H166" s="297"/>
      <c r="I166" s="297">
        <v>80</v>
      </c>
      <c r="J166" s="297"/>
      <c r="K166" s="297"/>
      <c r="L166" s="297"/>
      <c r="M166" s="297"/>
      <c r="N166" s="297"/>
      <c r="O166" s="297"/>
      <c r="P166" s="297"/>
      <c r="Q166" s="1"/>
      <c r="R166" s="1"/>
      <c r="S166" s="1"/>
      <c r="T166" s="1"/>
      <c r="U166" s="1"/>
      <c r="V166" s="1"/>
      <c r="W166" s="1"/>
      <c r="X166" s="1"/>
      <c r="Y166" s="1"/>
      <c r="Z166" s="1"/>
    </row>
    <row r="167" spans="1:26" ht="15.75" hidden="1" customHeight="1">
      <c r="A167" s="1"/>
      <c r="B167" s="1"/>
      <c r="C167" s="297"/>
      <c r="D167" s="297"/>
      <c r="E167" s="297"/>
      <c r="F167" s="297"/>
      <c r="G167" s="297"/>
      <c r="H167" s="297"/>
      <c r="I167" s="297">
        <v>81</v>
      </c>
      <c r="J167" s="297"/>
      <c r="K167" s="297"/>
      <c r="L167" s="297"/>
      <c r="M167" s="297"/>
      <c r="N167" s="297"/>
      <c r="O167" s="297"/>
      <c r="P167" s="297"/>
      <c r="Q167" s="1"/>
      <c r="R167" s="1"/>
      <c r="S167" s="1"/>
      <c r="T167" s="1"/>
      <c r="U167" s="1"/>
      <c r="V167" s="1"/>
      <c r="W167" s="1"/>
      <c r="X167" s="1"/>
      <c r="Y167" s="1"/>
      <c r="Z167" s="1"/>
    </row>
    <row r="168" spans="1:26" ht="15.75" hidden="1" customHeight="1">
      <c r="A168" s="1"/>
      <c r="B168" s="1"/>
      <c r="C168" s="297"/>
      <c r="D168" s="297"/>
      <c r="E168" s="297"/>
      <c r="F168" s="297"/>
      <c r="G168" s="297"/>
      <c r="H168" s="297"/>
      <c r="I168" s="297">
        <v>82</v>
      </c>
      <c r="J168" s="297"/>
      <c r="K168" s="297"/>
      <c r="L168" s="297"/>
      <c r="M168" s="297"/>
      <c r="N168" s="297"/>
      <c r="O168" s="297"/>
      <c r="P168" s="297"/>
      <c r="Q168" s="1"/>
      <c r="R168" s="1"/>
      <c r="S168" s="1"/>
      <c r="T168" s="1"/>
      <c r="U168" s="1"/>
      <c r="V168" s="1"/>
      <c r="W168" s="1"/>
      <c r="X168" s="1"/>
      <c r="Y168" s="1"/>
      <c r="Z168" s="1"/>
    </row>
    <row r="169" spans="1:26" ht="15.75" hidden="1" customHeight="1">
      <c r="A169" s="1"/>
      <c r="B169" s="1"/>
      <c r="C169" s="297"/>
      <c r="D169" s="297"/>
      <c r="E169" s="297"/>
      <c r="F169" s="297"/>
      <c r="G169" s="297"/>
      <c r="H169" s="297"/>
      <c r="I169" s="297">
        <v>83</v>
      </c>
      <c r="J169" s="297"/>
      <c r="K169" s="297"/>
      <c r="L169" s="297"/>
      <c r="M169" s="297"/>
      <c r="N169" s="297"/>
      <c r="O169" s="297"/>
      <c r="P169" s="297"/>
      <c r="Q169" s="1"/>
      <c r="R169" s="1"/>
      <c r="S169" s="1"/>
      <c r="T169" s="1"/>
      <c r="U169" s="1"/>
      <c r="V169" s="1"/>
      <c r="W169" s="1"/>
      <c r="X169" s="1"/>
      <c r="Y169" s="1"/>
      <c r="Z169" s="1"/>
    </row>
    <row r="170" spans="1:26" ht="15.75" hidden="1" customHeight="1">
      <c r="A170" s="1"/>
      <c r="B170" s="1"/>
      <c r="C170" s="297"/>
      <c r="D170" s="297"/>
      <c r="E170" s="297"/>
      <c r="F170" s="297"/>
      <c r="G170" s="297"/>
      <c r="H170" s="297"/>
      <c r="I170" s="297">
        <v>84</v>
      </c>
      <c r="J170" s="297"/>
      <c r="K170" s="297"/>
      <c r="L170" s="297"/>
      <c r="M170" s="297"/>
      <c r="N170" s="297"/>
      <c r="O170" s="297"/>
      <c r="P170" s="297"/>
      <c r="Q170" s="1"/>
      <c r="R170" s="1"/>
      <c r="S170" s="1"/>
      <c r="T170" s="1"/>
      <c r="U170" s="1"/>
      <c r="V170" s="1"/>
      <c r="W170" s="1"/>
      <c r="X170" s="1"/>
      <c r="Y170" s="1"/>
      <c r="Z170" s="1"/>
    </row>
    <row r="171" spans="1:26" ht="15.75" hidden="1" customHeight="1">
      <c r="A171" s="1"/>
      <c r="B171" s="1"/>
      <c r="C171" s="297"/>
      <c r="D171" s="297"/>
      <c r="E171" s="297"/>
      <c r="F171" s="297"/>
      <c r="G171" s="297"/>
      <c r="H171" s="297"/>
      <c r="I171" s="297">
        <v>85</v>
      </c>
      <c r="J171" s="297"/>
      <c r="K171" s="297"/>
      <c r="L171" s="297"/>
      <c r="M171" s="297"/>
      <c r="N171" s="297"/>
      <c r="O171" s="297"/>
      <c r="P171" s="297"/>
      <c r="Q171" s="1"/>
      <c r="R171" s="1"/>
      <c r="S171" s="1"/>
      <c r="T171" s="1"/>
      <c r="U171" s="1"/>
      <c r="V171" s="1"/>
      <c r="W171" s="1"/>
      <c r="X171" s="1"/>
      <c r="Y171" s="1"/>
      <c r="Z171" s="1"/>
    </row>
    <row r="172" spans="1:26" ht="15.75" hidden="1" customHeight="1">
      <c r="A172" s="1"/>
      <c r="B172" s="1"/>
      <c r="C172" s="297"/>
      <c r="D172" s="297"/>
      <c r="E172" s="297"/>
      <c r="F172" s="297"/>
      <c r="G172" s="297"/>
      <c r="H172" s="297"/>
      <c r="I172" s="297">
        <v>86</v>
      </c>
      <c r="J172" s="297"/>
      <c r="K172" s="297"/>
      <c r="L172" s="297"/>
      <c r="M172" s="297"/>
      <c r="N172" s="297"/>
      <c r="O172" s="297"/>
      <c r="P172" s="297"/>
      <c r="Q172" s="1"/>
      <c r="R172" s="1"/>
      <c r="S172" s="1"/>
      <c r="T172" s="1"/>
      <c r="U172" s="1"/>
      <c r="V172" s="1"/>
      <c r="W172" s="1"/>
      <c r="X172" s="1"/>
      <c r="Y172" s="1"/>
      <c r="Z172" s="1"/>
    </row>
    <row r="173" spans="1:26" ht="15.75" hidden="1" customHeight="1">
      <c r="A173" s="1"/>
      <c r="B173" s="1"/>
      <c r="C173" s="297"/>
      <c r="D173" s="297"/>
      <c r="E173" s="297"/>
      <c r="F173" s="297"/>
      <c r="G173" s="297"/>
      <c r="H173" s="297"/>
      <c r="I173" s="297">
        <v>87</v>
      </c>
      <c r="J173" s="297"/>
      <c r="K173" s="297"/>
      <c r="L173" s="297"/>
      <c r="M173" s="297"/>
      <c r="N173" s="297"/>
      <c r="O173" s="297"/>
      <c r="P173" s="297"/>
      <c r="Q173" s="1"/>
      <c r="R173" s="1"/>
      <c r="S173" s="1"/>
      <c r="T173" s="1"/>
      <c r="U173" s="1"/>
      <c r="V173" s="1"/>
      <c r="W173" s="1"/>
      <c r="X173" s="1"/>
      <c r="Y173" s="1"/>
      <c r="Z173" s="1"/>
    </row>
    <row r="174" spans="1:26" ht="15.75" hidden="1" customHeight="1">
      <c r="A174" s="1"/>
      <c r="B174" s="1"/>
      <c r="C174" s="297"/>
      <c r="D174" s="297"/>
      <c r="E174" s="297"/>
      <c r="F174" s="297"/>
      <c r="G174" s="297"/>
      <c r="H174" s="297"/>
      <c r="I174" s="297">
        <v>88</v>
      </c>
      <c r="J174" s="297"/>
      <c r="K174" s="297"/>
      <c r="L174" s="297"/>
      <c r="M174" s="297"/>
      <c r="N174" s="297"/>
      <c r="O174" s="297"/>
      <c r="P174" s="297"/>
      <c r="Q174" s="1"/>
      <c r="R174" s="1"/>
      <c r="S174" s="1"/>
      <c r="T174" s="1"/>
      <c r="U174" s="1"/>
      <c r="V174" s="1"/>
      <c r="W174" s="1"/>
      <c r="X174" s="1"/>
      <c r="Y174" s="1"/>
      <c r="Z174" s="1"/>
    </row>
    <row r="175" spans="1:26" ht="15.75" hidden="1" customHeight="1">
      <c r="A175" s="1"/>
      <c r="B175" s="1"/>
      <c r="C175" s="297"/>
      <c r="D175" s="297"/>
      <c r="E175" s="297"/>
      <c r="F175" s="297"/>
      <c r="G175" s="297"/>
      <c r="H175" s="297"/>
      <c r="I175" s="297">
        <v>89</v>
      </c>
      <c r="J175" s="297"/>
      <c r="K175" s="297"/>
      <c r="L175" s="297"/>
      <c r="M175" s="297"/>
      <c r="N175" s="297"/>
      <c r="O175" s="297"/>
      <c r="P175" s="297"/>
      <c r="Q175" s="1"/>
      <c r="R175" s="1"/>
      <c r="S175" s="1"/>
      <c r="T175" s="1"/>
      <c r="U175" s="1"/>
      <c r="V175" s="1"/>
      <c r="W175" s="1"/>
      <c r="X175" s="1"/>
      <c r="Y175" s="1"/>
      <c r="Z175" s="1"/>
    </row>
    <row r="176" spans="1:26" ht="15.75" hidden="1" customHeight="1">
      <c r="A176" s="1"/>
      <c r="B176" s="1"/>
      <c r="C176" s="297"/>
      <c r="D176" s="297"/>
      <c r="E176" s="297"/>
      <c r="F176" s="297"/>
      <c r="G176" s="297"/>
      <c r="H176" s="297"/>
      <c r="I176" s="297">
        <v>90</v>
      </c>
      <c r="J176" s="297"/>
      <c r="K176" s="297"/>
      <c r="L176" s="297"/>
      <c r="M176" s="297"/>
      <c r="N176" s="297"/>
      <c r="O176" s="297"/>
      <c r="P176" s="297"/>
      <c r="Q176" s="1"/>
      <c r="R176" s="1"/>
      <c r="S176" s="1"/>
      <c r="T176" s="1"/>
      <c r="U176" s="1"/>
      <c r="V176" s="1"/>
      <c r="W176" s="1"/>
      <c r="X176" s="1"/>
      <c r="Y176" s="1"/>
      <c r="Z176" s="1"/>
    </row>
    <row r="177" spans="1:26" ht="15.75" hidden="1" customHeight="1">
      <c r="A177" s="1"/>
      <c r="B177" s="1"/>
      <c r="C177" s="297"/>
      <c r="D177" s="297"/>
      <c r="E177" s="297"/>
      <c r="F177" s="297"/>
      <c r="G177" s="297"/>
      <c r="H177" s="297"/>
      <c r="I177" s="297">
        <v>91</v>
      </c>
      <c r="J177" s="297"/>
      <c r="K177" s="297"/>
      <c r="L177" s="297"/>
      <c r="M177" s="297"/>
      <c r="N177" s="297"/>
      <c r="O177" s="297"/>
      <c r="P177" s="297"/>
      <c r="Q177" s="1"/>
      <c r="R177" s="1"/>
      <c r="S177" s="1"/>
      <c r="T177" s="1"/>
      <c r="U177" s="1"/>
      <c r="V177" s="1"/>
      <c r="W177" s="1"/>
      <c r="X177" s="1"/>
      <c r="Y177" s="1"/>
      <c r="Z177" s="1"/>
    </row>
    <row r="178" spans="1:26" ht="15.75" hidden="1" customHeight="1">
      <c r="A178" s="1"/>
      <c r="B178" s="1"/>
      <c r="C178" s="297"/>
      <c r="D178" s="297"/>
      <c r="E178" s="297"/>
      <c r="F178" s="297"/>
      <c r="G178" s="297"/>
      <c r="H178" s="297"/>
      <c r="I178" s="297">
        <v>92</v>
      </c>
      <c r="J178" s="297"/>
      <c r="K178" s="297"/>
      <c r="L178" s="297"/>
      <c r="M178" s="297"/>
      <c r="N178" s="297"/>
      <c r="O178" s="297"/>
      <c r="P178" s="297"/>
      <c r="Q178" s="1"/>
      <c r="R178" s="1"/>
      <c r="S178" s="1"/>
      <c r="T178" s="1"/>
      <c r="U178" s="1"/>
      <c r="V178" s="1"/>
      <c r="W178" s="1"/>
      <c r="X178" s="1"/>
      <c r="Y178" s="1"/>
      <c r="Z178" s="1"/>
    </row>
    <row r="179" spans="1:26" ht="15.75" hidden="1" customHeight="1">
      <c r="A179" s="1"/>
      <c r="B179" s="1"/>
      <c r="C179" s="297"/>
      <c r="D179" s="297"/>
      <c r="E179" s="297"/>
      <c r="F179" s="297"/>
      <c r="G179" s="297"/>
      <c r="H179" s="297"/>
      <c r="I179" s="297">
        <v>93</v>
      </c>
      <c r="J179" s="297"/>
      <c r="K179" s="297"/>
      <c r="L179" s="297"/>
      <c r="M179" s="297"/>
      <c r="N179" s="297"/>
      <c r="O179" s="297"/>
      <c r="P179" s="297"/>
      <c r="Q179" s="1"/>
      <c r="R179" s="1"/>
      <c r="S179" s="1"/>
      <c r="T179" s="1"/>
      <c r="U179" s="1"/>
      <c r="V179" s="1"/>
      <c r="W179" s="1"/>
      <c r="X179" s="1"/>
      <c r="Y179" s="1"/>
      <c r="Z179" s="1"/>
    </row>
    <row r="180" spans="1:26" ht="15.75" hidden="1" customHeight="1">
      <c r="A180" s="1"/>
      <c r="B180" s="1"/>
      <c r="C180" s="297"/>
      <c r="D180" s="297"/>
      <c r="E180" s="297"/>
      <c r="F180" s="297"/>
      <c r="G180" s="297"/>
      <c r="H180" s="297"/>
      <c r="I180" s="297">
        <v>94</v>
      </c>
      <c r="J180" s="297"/>
      <c r="K180" s="297"/>
      <c r="L180" s="297"/>
      <c r="M180" s="297"/>
      <c r="N180" s="297"/>
      <c r="O180" s="297"/>
      <c r="P180" s="297"/>
      <c r="Q180" s="1"/>
      <c r="R180" s="1"/>
      <c r="S180" s="1"/>
      <c r="T180" s="1"/>
      <c r="U180" s="1"/>
      <c r="V180" s="1"/>
      <c r="W180" s="1"/>
      <c r="X180" s="1"/>
      <c r="Y180" s="1"/>
      <c r="Z180" s="1"/>
    </row>
    <row r="181" spans="1:26" ht="15.75" hidden="1" customHeight="1">
      <c r="A181" s="1"/>
      <c r="B181" s="1"/>
      <c r="C181" s="297"/>
      <c r="D181" s="297"/>
      <c r="E181" s="297"/>
      <c r="F181" s="297"/>
      <c r="G181" s="297"/>
      <c r="H181" s="297"/>
      <c r="I181" s="297">
        <v>95</v>
      </c>
      <c r="J181" s="297"/>
      <c r="K181" s="297"/>
      <c r="L181" s="297"/>
      <c r="M181" s="297"/>
      <c r="N181" s="297"/>
      <c r="O181" s="297"/>
      <c r="P181" s="297"/>
      <c r="Q181" s="1"/>
      <c r="R181" s="1"/>
      <c r="S181" s="1"/>
      <c r="T181" s="1"/>
      <c r="U181" s="1"/>
      <c r="V181" s="1"/>
      <c r="W181" s="1"/>
      <c r="X181" s="1"/>
      <c r="Y181" s="1"/>
      <c r="Z181" s="1"/>
    </row>
    <row r="182" spans="1:26" ht="15.75" hidden="1" customHeight="1">
      <c r="A182" s="1"/>
      <c r="B182" s="1"/>
      <c r="C182" s="297"/>
      <c r="D182" s="297"/>
      <c r="E182" s="297"/>
      <c r="F182" s="297"/>
      <c r="G182" s="297"/>
      <c r="H182" s="297"/>
      <c r="I182" s="297">
        <v>96</v>
      </c>
      <c r="J182" s="297"/>
      <c r="K182" s="297"/>
      <c r="L182" s="297"/>
      <c r="M182" s="297"/>
      <c r="N182" s="297"/>
      <c r="O182" s="297"/>
      <c r="P182" s="297"/>
      <c r="Q182" s="1"/>
      <c r="R182" s="1"/>
      <c r="S182" s="1"/>
      <c r="T182" s="1"/>
      <c r="U182" s="1"/>
      <c r="V182" s="1"/>
      <c r="W182" s="1"/>
      <c r="X182" s="1"/>
      <c r="Y182" s="1"/>
      <c r="Z182" s="1"/>
    </row>
    <row r="183" spans="1:26" ht="15.75" hidden="1" customHeight="1">
      <c r="A183" s="1"/>
      <c r="B183" s="1"/>
      <c r="C183" s="297"/>
      <c r="D183" s="297"/>
      <c r="E183" s="297"/>
      <c r="F183" s="297"/>
      <c r="G183" s="297"/>
      <c r="H183" s="297"/>
      <c r="I183" s="297">
        <v>97</v>
      </c>
      <c r="J183" s="297"/>
      <c r="K183" s="297"/>
      <c r="L183" s="297"/>
      <c r="M183" s="297"/>
      <c r="N183" s="297"/>
      <c r="O183" s="297"/>
      <c r="P183" s="297"/>
      <c r="Q183" s="1"/>
      <c r="R183" s="1"/>
      <c r="S183" s="1"/>
      <c r="T183" s="1"/>
      <c r="U183" s="1"/>
      <c r="V183" s="1"/>
      <c r="W183" s="1"/>
      <c r="X183" s="1"/>
      <c r="Y183" s="1"/>
      <c r="Z183" s="1"/>
    </row>
    <row r="184" spans="1:26" ht="15.75" hidden="1" customHeight="1">
      <c r="A184" s="1"/>
      <c r="B184" s="1"/>
      <c r="C184" s="297"/>
      <c r="D184" s="297"/>
      <c r="E184" s="297"/>
      <c r="F184" s="297"/>
      <c r="G184" s="297"/>
      <c r="H184" s="297"/>
      <c r="I184" s="297">
        <v>98</v>
      </c>
      <c r="J184" s="297"/>
      <c r="K184" s="297"/>
      <c r="L184" s="297"/>
      <c r="M184" s="297"/>
      <c r="N184" s="297"/>
      <c r="O184" s="297"/>
      <c r="P184" s="297"/>
      <c r="Q184" s="1"/>
      <c r="R184" s="1"/>
      <c r="S184" s="1"/>
      <c r="T184" s="1"/>
      <c r="U184" s="1"/>
      <c r="V184" s="1"/>
      <c r="W184" s="1"/>
      <c r="X184" s="1"/>
      <c r="Y184" s="1"/>
      <c r="Z184" s="1"/>
    </row>
    <row r="185" spans="1:26" ht="15.75" hidden="1" customHeight="1">
      <c r="A185" s="1"/>
      <c r="B185" s="1"/>
      <c r="C185" s="297"/>
      <c r="D185" s="297"/>
      <c r="E185" s="297"/>
      <c r="F185" s="297"/>
      <c r="G185" s="297"/>
      <c r="H185" s="297"/>
      <c r="I185" s="297">
        <v>99</v>
      </c>
      <c r="J185" s="297"/>
      <c r="K185" s="297"/>
      <c r="L185" s="297"/>
      <c r="M185" s="297"/>
      <c r="N185" s="297"/>
      <c r="O185" s="297"/>
      <c r="P185" s="297"/>
      <c r="Q185" s="1"/>
      <c r="R185" s="1"/>
      <c r="S185" s="1"/>
      <c r="T185" s="1"/>
      <c r="U185" s="1"/>
      <c r="V185" s="1"/>
      <c r="W185" s="1"/>
      <c r="X185" s="1"/>
      <c r="Y185" s="1"/>
      <c r="Z185" s="1"/>
    </row>
    <row r="186" spans="1:26" ht="15.75" hidden="1" customHeight="1">
      <c r="A186" s="1"/>
      <c r="B186" s="1"/>
      <c r="C186" s="297"/>
      <c r="D186" s="297"/>
      <c r="E186" s="297"/>
      <c r="F186" s="297"/>
      <c r="G186" s="297"/>
      <c r="H186" s="297"/>
      <c r="I186" s="297">
        <v>100</v>
      </c>
      <c r="J186" s="297"/>
      <c r="K186" s="297"/>
      <c r="L186" s="297"/>
      <c r="M186" s="297"/>
      <c r="N186" s="297"/>
      <c r="O186" s="297"/>
      <c r="P186" s="297"/>
      <c r="Q186" s="1"/>
      <c r="R186" s="1"/>
      <c r="S186" s="1"/>
      <c r="T186" s="1"/>
      <c r="U186" s="1"/>
      <c r="V186" s="1"/>
      <c r="W186" s="1"/>
      <c r="X186" s="1"/>
      <c r="Y186" s="1"/>
      <c r="Z186" s="1"/>
    </row>
    <row r="187" spans="1:26" ht="15.75" hidden="1" customHeight="1">
      <c r="A187" s="1"/>
      <c r="B187" s="1"/>
      <c r="C187" s="297"/>
      <c r="D187" s="297"/>
      <c r="E187" s="297"/>
      <c r="F187" s="297"/>
      <c r="G187" s="297"/>
      <c r="H187" s="297"/>
      <c r="I187" s="297">
        <v>101</v>
      </c>
      <c r="J187" s="297"/>
      <c r="K187" s="297"/>
      <c r="L187" s="297"/>
      <c r="M187" s="297"/>
      <c r="N187" s="297"/>
      <c r="O187" s="297"/>
      <c r="P187" s="297"/>
      <c r="Q187" s="1"/>
      <c r="R187" s="1"/>
      <c r="S187" s="1"/>
      <c r="T187" s="1"/>
      <c r="U187" s="1"/>
      <c r="V187" s="1"/>
      <c r="W187" s="1"/>
      <c r="X187" s="1"/>
      <c r="Y187" s="1"/>
      <c r="Z187" s="1"/>
    </row>
    <row r="188" spans="1:26" ht="15.75" hidden="1" customHeight="1">
      <c r="A188" s="1"/>
      <c r="B188" s="1"/>
      <c r="C188" s="297"/>
      <c r="D188" s="297"/>
      <c r="E188" s="297"/>
      <c r="F188" s="297"/>
      <c r="G188" s="297"/>
      <c r="H188" s="297"/>
      <c r="I188" s="297">
        <v>102</v>
      </c>
      <c r="J188" s="297"/>
      <c r="K188" s="297"/>
      <c r="L188" s="297"/>
      <c r="M188" s="297"/>
      <c r="N188" s="297"/>
      <c r="O188" s="297"/>
      <c r="P188" s="297"/>
      <c r="Q188" s="1"/>
      <c r="R188" s="1"/>
      <c r="S188" s="1"/>
      <c r="T188" s="1"/>
      <c r="U188" s="1"/>
      <c r="V188" s="1"/>
      <c r="W188" s="1"/>
      <c r="X188" s="1"/>
      <c r="Y188" s="1"/>
      <c r="Z188" s="1"/>
    </row>
    <row r="189" spans="1:26" ht="15.75" hidden="1" customHeight="1">
      <c r="A189" s="1"/>
      <c r="B189" s="1"/>
      <c r="C189" s="297"/>
      <c r="D189" s="297"/>
      <c r="E189" s="297"/>
      <c r="F189" s="297"/>
      <c r="G189" s="297"/>
      <c r="H189" s="297"/>
      <c r="I189" s="297">
        <v>103</v>
      </c>
      <c r="J189" s="297"/>
      <c r="K189" s="297"/>
      <c r="L189" s="297"/>
      <c r="M189" s="297"/>
      <c r="N189" s="297"/>
      <c r="O189" s="297"/>
      <c r="P189" s="297"/>
      <c r="Q189" s="1"/>
      <c r="R189" s="1"/>
      <c r="S189" s="1"/>
      <c r="T189" s="1"/>
      <c r="U189" s="1"/>
      <c r="V189" s="1"/>
      <c r="W189" s="1"/>
      <c r="X189" s="1"/>
      <c r="Y189" s="1"/>
      <c r="Z189" s="1"/>
    </row>
    <row r="190" spans="1:26" ht="15.75" hidden="1" customHeight="1">
      <c r="A190" s="1"/>
      <c r="B190" s="1"/>
      <c r="C190" s="297"/>
      <c r="D190" s="297"/>
      <c r="E190" s="297"/>
      <c r="F190" s="297"/>
      <c r="G190" s="297"/>
      <c r="H190" s="297"/>
      <c r="I190" s="297">
        <v>104</v>
      </c>
      <c r="J190" s="297"/>
      <c r="K190" s="297"/>
      <c r="L190" s="297"/>
      <c r="M190" s="297"/>
      <c r="N190" s="297"/>
      <c r="O190" s="297"/>
      <c r="P190" s="297"/>
      <c r="Q190" s="1"/>
      <c r="R190" s="1"/>
      <c r="S190" s="1"/>
      <c r="T190" s="1"/>
      <c r="U190" s="1"/>
      <c r="V190" s="1"/>
      <c r="W190" s="1"/>
      <c r="X190" s="1"/>
      <c r="Y190" s="1"/>
      <c r="Z190" s="1"/>
    </row>
    <row r="191" spans="1:26" ht="15.75" hidden="1" customHeight="1">
      <c r="A191" s="1"/>
      <c r="B191" s="1"/>
      <c r="C191" s="297"/>
      <c r="D191" s="297"/>
      <c r="E191" s="297"/>
      <c r="F191" s="297"/>
      <c r="G191" s="297"/>
      <c r="H191" s="297"/>
      <c r="I191" s="297">
        <v>105</v>
      </c>
      <c r="J191" s="297"/>
      <c r="K191" s="297"/>
      <c r="L191" s="297"/>
      <c r="M191" s="297"/>
      <c r="N191" s="297"/>
      <c r="O191" s="297"/>
      <c r="P191" s="297"/>
      <c r="Q191" s="1"/>
      <c r="R191" s="1"/>
      <c r="S191" s="1"/>
      <c r="T191" s="1"/>
      <c r="U191" s="1"/>
      <c r="V191" s="1"/>
      <c r="W191" s="1"/>
      <c r="X191" s="1"/>
      <c r="Y191" s="1"/>
      <c r="Z191" s="1"/>
    </row>
    <row r="192" spans="1:26" ht="15.75" hidden="1" customHeight="1">
      <c r="A192" s="1"/>
      <c r="B192" s="1"/>
      <c r="C192" s="297"/>
      <c r="D192" s="297"/>
      <c r="E192" s="297"/>
      <c r="F192" s="297"/>
      <c r="G192" s="297"/>
      <c r="H192" s="297"/>
      <c r="I192" s="297">
        <v>106</v>
      </c>
      <c r="J192" s="297"/>
      <c r="K192" s="297"/>
      <c r="L192" s="297"/>
      <c r="M192" s="297"/>
      <c r="N192" s="297"/>
      <c r="O192" s="297"/>
      <c r="P192" s="297"/>
      <c r="Q192" s="1"/>
      <c r="R192" s="1"/>
      <c r="S192" s="1"/>
      <c r="T192" s="1"/>
      <c r="U192" s="1"/>
      <c r="V192" s="1"/>
      <c r="W192" s="1"/>
      <c r="X192" s="1"/>
      <c r="Y192" s="1"/>
      <c r="Z192" s="1"/>
    </row>
    <row r="193" spans="1:26" ht="15.75" hidden="1" customHeight="1">
      <c r="A193" s="1"/>
      <c r="B193" s="1"/>
      <c r="C193" s="297"/>
      <c r="D193" s="297"/>
      <c r="E193" s="297"/>
      <c r="F193" s="297"/>
      <c r="G193" s="297"/>
      <c r="H193" s="297"/>
      <c r="I193" s="297">
        <v>107</v>
      </c>
      <c r="J193" s="297"/>
      <c r="K193" s="297"/>
      <c r="L193" s="297"/>
      <c r="M193" s="297"/>
      <c r="N193" s="297"/>
      <c r="O193" s="297"/>
      <c r="P193" s="297"/>
      <c r="Q193" s="1"/>
      <c r="R193" s="1"/>
      <c r="S193" s="1"/>
      <c r="T193" s="1"/>
      <c r="U193" s="1"/>
      <c r="V193" s="1"/>
      <c r="W193" s="1"/>
      <c r="X193" s="1"/>
      <c r="Y193" s="1"/>
      <c r="Z193" s="1"/>
    </row>
    <row r="194" spans="1:26" ht="15.75" hidden="1" customHeight="1">
      <c r="A194" s="1"/>
      <c r="B194" s="1"/>
      <c r="C194" s="297"/>
      <c r="D194" s="297"/>
      <c r="E194" s="297"/>
      <c r="F194" s="297"/>
      <c r="G194" s="297"/>
      <c r="H194" s="297"/>
      <c r="I194" s="297">
        <v>108</v>
      </c>
      <c r="J194" s="297"/>
      <c r="K194" s="297"/>
      <c r="L194" s="297"/>
      <c r="M194" s="297"/>
      <c r="N194" s="297"/>
      <c r="O194" s="297"/>
      <c r="P194" s="297"/>
      <c r="Q194" s="1"/>
      <c r="R194" s="1"/>
      <c r="S194" s="1"/>
      <c r="T194" s="1"/>
      <c r="U194" s="1"/>
      <c r="V194" s="1"/>
      <c r="W194" s="1"/>
      <c r="X194" s="1"/>
      <c r="Y194" s="1"/>
      <c r="Z194" s="1"/>
    </row>
    <row r="195" spans="1:26" ht="15.75" hidden="1" customHeight="1">
      <c r="A195" s="1"/>
      <c r="B195" s="1"/>
      <c r="C195" s="297"/>
      <c r="D195" s="297"/>
      <c r="E195" s="297"/>
      <c r="F195" s="297"/>
      <c r="G195" s="297"/>
      <c r="H195" s="297"/>
      <c r="I195" s="297">
        <v>109</v>
      </c>
      <c r="J195" s="297"/>
      <c r="K195" s="297"/>
      <c r="L195" s="297"/>
      <c r="M195" s="297"/>
      <c r="N195" s="297"/>
      <c r="O195" s="297"/>
      <c r="P195" s="297"/>
      <c r="Q195" s="1"/>
      <c r="R195" s="1"/>
      <c r="S195" s="1"/>
      <c r="T195" s="1"/>
      <c r="U195" s="1"/>
      <c r="V195" s="1"/>
      <c r="W195" s="1"/>
      <c r="X195" s="1"/>
      <c r="Y195" s="1"/>
      <c r="Z195" s="1"/>
    </row>
    <row r="196" spans="1:26" ht="15.75" hidden="1" customHeight="1">
      <c r="A196" s="1"/>
      <c r="B196" s="1"/>
      <c r="C196" s="297"/>
      <c r="D196" s="297"/>
      <c r="E196" s="297"/>
      <c r="F196" s="297"/>
      <c r="G196" s="297"/>
      <c r="H196" s="297"/>
      <c r="I196" s="297">
        <v>110</v>
      </c>
      <c r="J196" s="297"/>
      <c r="K196" s="297"/>
      <c r="L196" s="297"/>
      <c r="M196" s="297"/>
      <c r="N196" s="297"/>
      <c r="O196" s="297"/>
      <c r="P196" s="297"/>
      <c r="Q196" s="1"/>
      <c r="R196" s="1"/>
      <c r="S196" s="1"/>
      <c r="T196" s="1"/>
      <c r="U196" s="1"/>
      <c r="V196" s="1"/>
      <c r="W196" s="1"/>
      <c r="X196" s="1"/>
      <c r="Y196" s="1"/>
      <c r="Z196" s="1"/>
    </row>
    <row r="197" spans="1:26" ht="15.75" hidden="1" customHeight="1">
      <c r="A197" s="1"/>
      <c r="B197" s="1"/>
      <c r="C197" s="297"/>
      <c r="D197" s="297"/>
      <c r="E197" s="297"/>
      <c r="F197" s="297"/>
      <c r="G197" s="297"/>
      <c r="H197" s="297"/>
      <c r="I197" s="297">
        <v>111</v>
      </c>
      <c r="J197" s="297"/>
      <c r="K197" s="297"/>
      <c r="L197" s="297"/>
      <c r="M197" s="297"/>
      <c r="N197" s="297"/>
      <c r="O197" s="297"/>
      <c r="P197" s="297"/>
      <c r="Q197" s="1"/>
      <c r="R197" s="1"/>
      <c r="S197" s="1"/>
      <c r="T197" s="1"/>
      <c r="U197" s="1"/>
      <c r="V197" s="1"/>
      <c r="W197" s="1"/>
      <c r="X197" s="1"/>
      <c r="Y197" s="1"/>
      <c r="Z197" s="1"/>
    </row>
    <row r="198" spans="1:26" ht="15.75" hidden="1" customHeight="1">
      <c r="A198" s="1"/>
      <c r="B198" s="1"/>
      <c r="C198" s="297"/>
      <c r="D198" s="297"/>
      <c r="E198" s="297"/>
      <c r="F198" s="297"/>
      <c r="G198" s="297"/>
      <c r="H198" s="297"/>
      <c r="I198" s="297">
        <v>112</v>
      </c>
      <c r="J198" s="297"/>
      <c r="K198" s="297"/>
      <c r="L198" s="297"/>
      <c r="M198" s="297"/>
      <c r="N198" s="297"/>
      <c r="O198" s="297"/>
      <c r="P198" s="297"/>
      <c r="Q198" s="1"/>
      <c r="R198" s="1"/>
      <c r="S198" s="1"/>
      <c r="T198" s="1"/>
      <c r="U198" s="1"/>
      <c r="V198" s="1"/>
      <c r="W198" s="1"/>
      <c r="X198" s="1"/>
      <c r="Y198" s="1"/>
      <c r="Z198" s="1"/>
    </row>
    <row r="199" spans="1:26" ht="15.75" hidden="1" customHeight="1">
      <c r="A199" s="1"/>
      <c r="B199" s="1"/>
      <c r="C199" s="297"/>
      <c r="D199" s="297"/>
      <c r="E199" s="297"/>
      <c r="F199" s="297"/>
      <c r="G199" s="297"/>
      <c r="H199" s="297"/>
      <c r="I199" s="297">
        <v>113</v>
      </c>
      <c r="J199" s="297"/>
      <c r="K199" s="297"/>
      <c r="L199" s="297"/>
      <c r="M199" s="297"/>
      <c r="N199" s="297"/>
      <c r="O199" s="297"/>
      <c r="P199" s="297"/>
      <c r="Q199" s="1"/>
      <c r="R199" s="1"/>
      <c r="S199" s="1"/>
      <c r="T199" s="1"/>
      <c r="U199" s="1"/>
      <c r="V199" s="1"/>
      <c r="W199" s="1"/>
      <c r="X199" s="1"/>
      <c r="Y199" s="1"/>
      <c r="Z199" s="1"/>
    </row>
    <row r="200" spans="1:26" ht="15.75" hidden="1" customHeight="1">
      <c r="A200" s="1"/>
      <c r="B200" s="1"/>
      <c r="C200" s="297"/>
      <c r="D200" s="297"/>
      <c r="E200" s="297"/>
      <c r="F200" s="297"/>
      <c r="G200" s="297"/>
      <c r="H200" s="297"/>
      <c r="I200" s="297">
        <v>114</v>
      </c>
      <c r="J200" s="297"/>
      <c r="K200" s="297"/>
      <c r="L200" s="297"/>
      <c r="M200" s="297"/>
      <c r="N200" s="297"/>
      <c r="O200" s="297"/>
      <c r="P200" s="297"/>
      <c r="Q200" s="1"/>
      <c r="R200" s="1"/>
      <c r="S200" s="1"/>
      <c r="T200" s="1"/>
      <c r="U200" s="1"/>
      <c r="V200" s="1"/>
      <c r="W200" s="1"/>
      <c r="X200" s="1"/>
      <c r="Y200" s="1"/>
      <c r="Z200" s="1"/>
    </row>
    <row r="201" spans="1:26" ht="15.75" hidden="1" customHeight="1">
      <c r="A201" s="1"/>
      <c r="B201" s="1"/>
      <c r="C201" s="297"/>
      <c r="D201" s="297"/>
      <c r="E201" s="297"/>
      <c r="F201" s="297"/>
      <c r="G201" s="297"/>
      <c r="H201" s="297"/>
      <c r="I201" s="297">
        <v>115</v>
      </c>
      <c r="J201" s="297"/>
      <c r="K201" s="297"/>
      <c r="L201" s="297"/>
      <c r="M201" s="297"/>
      <c r="N201" s="297"/>
      <c r="O201" s="297"/>
      <c r="P201" s="297"/>
      <c r="Q201" s="1"/>
      <c r="R201" s="1"/>
      <c r="S201" s="1"/>
      <c r="T201" s="1"/>
      <c r="U201" s="1"/>
      <c r="V201" s="1"/>
      <c r="W201" s="1"/>
      <c r="X201" s="1"/>
      <c r="Y201" s="1"/>
      <c r="Z201" s="1"/>
    </row>
    <row r="202" spans="1:26" ht="15.75" hidden="1" customHeight="1">
      <c r="A202" s="1"/>
      <c r="B202" s="1"/>
      <c r="C202" s="297"/>
      <c r="D202" s="297"/>
      <c r="E202" s="297"/>
      <c r="F202" s="297"/>
      <c r="G202" s="297"/>
      <c r="H202" s="297"/>
      <c r="I202" s="297">
        <v>116</v>
      </c>
      <c r="J202" s="297"/>
      <c r="K202" s="297"/>
      <c r="L202" s="297"/>
      <c r="M202" s="297"/>
      <c r="N202" s="297"/>
      <c r="O202" s="297"/>
      <c r="P202" s="297"/>
      <c r="Q202" s="1"/>
      <c r="R202" s="1"/>
      <c r="S202" s="1"/>
      <c r="T202" s="1"/>
      <c r="U202" s="1"/>
      <c r="V202" s="1"/>
      <c r="W202" s="1"/>
      <c r="X202" s="1"/>
      <c r="Y202" s="1"/>
      <c r="Z202" s="1"/>
    </row>
    <row r="203" spans="1:26" ht="15.75" hidden="1" customHeight="1">
      <c r="A203" s="1"/>
      <c r="B203" s="1"/>
      <c r="C203" s="297"/>
      <c r="D203" s="297"/>
      <c r="E203" s="297"/>
      <c r="F203" s="297"/>
      <c r="G203" s="297"/>
      <c r="H203" s="297"/>
      <c r="I203" s="297">
        <v>117</v>
      </c>
      <c r="J203" s="297"/>
      <c r="K203" s="297"/>
      <c r="L203" s="297"/>
      <c r="M203" s="297"/>
      <c r="N203" s="297"/>
      <c r="O203" s="297"/>
      <c r="P203" s="297"/>
      <c r="Q203" s="1"/>
      <c r="R203" s="1"/>
      <c r="S203" s="1"/>
      <c r="T203" s="1"/>
      <c r="U203" s="1"/>
      <c r="V203" s="1"/>
      <c r="W203" s="1"/>
      <c r="X203" s="1"/>
      <c r="Y203" s="1"/>
      <c r="Z203" s="1"/>
    </row>
    <row r="204" spans="1:26" ht="15.75" hidden="1" customHeight="1">
      <c r="A204" s="1"/>
      <c r="B204" s="1"/>
      <c r="C204" s="297"/>
      <c r="D204" s="297"/>
      <c r="E204" s="297"/>
      <c r="F204" s="297"/>
      <c r="G204" s="297"/>
      <c r="H204" s="297"/>
      <c r="I204" s="297">
        <v>118</v>
      </c>
      <c r="J204" s="297"/>
      <c r="K204" s="297"/>
      <c r="L204" s="297"/>
      <c r="M204" s="297"/>
      <c r="N204" s="297"/>
      <c r="O204" s="297"/>
      <c r="P204" s="297"/>
      <c r="Q204" s="1"/>
      <c r="R204" s="1"/>
      <c r="S204" s="1"/>
      <c r="T204" s="1"/>
      <c r="U204" s="1"/>
      <c r="V204" s="1"/>
      <c r="W204" s="1"/>
      <c r="X204" s="1"/>
      <c r="Y204" s="1"/>
      <c r="Z204" s="1"/>
    </row>
    <row r="205" spans="1:26" ht="15.75" hidden="1" customHeight="1">
      <c r="A205" s="1"/>
      <c r="B205" s="1"/>
      <c r="C205" s="297"/>
      <c r="D205" s="297"/>
      <c r="E205" s="297"/>
      <c r="F205" s="297"/>
      <c r="G205" s="297"/>
      <c r="H205" s="297"/>
      <c r="I205" s="297">
        <v>119</v>
      </c>
      <c r="J205" s="297"/>
      <c r="K205" s="297"/>
      <c r="L205" s="297"/>
      <c r="M205" s="297"/>
      <c r="N205" s="297"/>
      <c r="O205" s="297"/>
      <c r="P205" s="297"/>
      <c r="Q205" s="1"/>
      <c r="R205" s="1"/>
      <c r="S205" s="1"/>
      <c r="T205" s="1"/>
      <c r="U205" s="1"/>
      <c r="V205" s="1"/>
      <c r="W205" s="1"/>
      <c r="X205" s="1"/>
      <c r="Y205" s="1"/>
      <c r="Z205" s="1"/>
    </row>
    <row r="206" spans="1:26" ht="15.75" hidden="1" customHeight="1">
      <c r="A206" s="1"/>
      <c r="B206" s="1"/>
      <c r="C206" s="297"/>
      <c r="D206" s="297"/>
      <c r="E206" s="297"/>
      <c r="F206" s="297"/>
      <c r="G206" s="297"/>
      <c r="H206" s="297"/>
      <c r="I206" s="297">
        <v>120</v>
      </c>
      <c r="J206" s="297"/>
      <c r="K206" s="297"/>
      <c r="L206" s="297"/>
      <c r="M206" s="297"/>
      <c r="N206" s="297"/>
      <c r="O206" s="297"/>
      <c r="P206" s="297"/>
      <c r="Q206" s="1"/>
      <c r="R206" s="1"/>
      <c r="S206" s="1"/>
      <c r="T206" s="1"/>
      <c r="U206" s="1"/>
      <c r="V206" s="1"/>
      <c r="W206" s="1"/>
      <c r="X206" s="1"/>
      <c r="Y206" s="1"/>
      <c r="Z206" s="1"/>
    </row>
    <row r="207" spans="1:26" ht="15.75" hidden="1" customHeight="1">
      <c r="A207" s="1"/>
      <c r="B207" s="1"/>
      <c r="C207" s="297"/>
      <c r="D207" s="297"/>
      <c r="E207" s="297"/>
      <c r="F207" s="297"/>
      <c r="G207" s="297"/>
      <c r="H207" s="297"/>
      <c r="I207" s="297">
        <v>121</v>
      </c>
      <c r="J207" s="297"/>
      <c r="K207" s="297"/>
      <c r="L207" s="297"/>
      <c r="M207" s="297"/>
      <c r="N207" s="297"/>
      <c r="O207" s="297"/>
      <c r="P207" s="297"/>
      <c r="Q207" s="1"/>
      <c r="R207" s="1"/>
      <c r="S207" s="1"/>
      <c r="T207" s="1"/>
      <c r="U207" s="1"/>
      <c r="V207" s="1"/>
      <c r="W207" s="1"/>
      <c r="X207" s="1"/>
      <c r="Y207" s="1"/>
      <c r="Z207" s="1"/>
    </row>
    <row r="208" spans="1:26" ht="15.75" hidden="1" customHeight="1">
      <c r="A208" s="1"/>
      <c r="B208" s="1"/>
      <c r="C208" s="297"/>
      <c r="D208" s="297"/>
      <c r="E208" s="297"/>
      <c r="F208" s="297"/>
      <c r="G208" s="297"/>
      <c r="H208" s="297"/>
      <c r="I208" s="297">
        <v>122</v>
      </c>
      <c r="J208" s="297"/>
      <c r="K208" s="297"/>
      <c r="L208" s="297"/>
      <c r="M208" s="297"/>
      <c r="N208" s="297"/>
      <c r="O208" s="297"/>
      <c r="P208" s="297"/>
      <c r="Q208" s="1"/>
      <c r="R208" s="1"/>
      <c r="S208" s="1"/>
      <c r="T208" s="1"/>
      <c r="U208" s="1"/>
      <c r="V208" s="1"/>
      <c r="W208" s="1"/>
      <c r="X208" s="1"/>
      <c r="Y208" s="1"/>
      <c r="Z208" s="1"/>
    </row>
    <row r="209" spans="1:26" ht="15.75" hidden="1" customHeight="1">
      <c r="A209" s="1"/>
      <c r="B209" s="1"/>
      <c r="C209" s="297"/>
      <c r="D209" s="297"/>
      <c r="E209" s="297"/>
      <c r="F209" s="297"/>
      <c r="G209" s="297"/>
      <c r="H209" s="297"/>
      <c r="I209" s="297">
        <v>123</v>
      </c>
      <c r="J209" s="297"/>
      <c r="K209" s="297"/>
      <c r="L209" s="297"/>
      <c r="M209" s="297"/>
      <c r="N209" s="297"/>
      <c r="O209" s="297"/>
      <c r="P209" s="297"/>
      <c r="Q209" s="1"/>
      <c r="R209" s="1"/>
      <c r="S209" s="1"/>
      <c r="T209" s="1"/>
      <c r="U209" s="1"/>
      <c r="V209" s="1"/>
      <c r="W209" s="1"/>
      <c r="X209" s="1"/>
      <c r="Y209" s="1"/>
      <c r="Z209" s="1"/>
    </row>
    <row r="210" spans="1:26" ht="15.75" hidden="1" customHeight="1">
      <c r="A210" s="1"/>
      <c r="B210" s="1"/>
      <c r="C210" s="297"/>
      <c r="D210" s="297"/>
      <c r="E210" s="297"/>
      <c r="F210" s="297"/>
      <c r="G210" s="297"/>
      <c r="H210" s="297"/>
      <c r="I210" s="297">
        <v>124</v>
      </c>
      <c r="J210" s="297"/>
      <c r="K210" s="297"/>
      <c r="L210" s="297"/>
      <c r="M210" s="297"/>
      <c r="N210" s="297"/>
      <c r="O210" s="297"/>
      <c r="P210" s="297"/>
      <c r="Q210" s="1"/>
      <c r="R210" s="1"/>
      <c r="S210" s="1"/>
      <c r="T210" s="1"/>
      <c r="U210" s="1"/>
      <c r="V210" s="1"/>
      <c r="W210" s="1"/>
      <c r="X210" s="1"/>
      <c r="Y210" s="1"/>
      <c r="Z210" s="1"/>
    </row>
    <row r="211" spans="1:26" ht="15.75" hidden="1" customHeight="1">
      <c r="A211" s="1"/>
      <c r="B211" s="1"/>
      <c r="C211" s="297"/>
      <c r="D211" s="297"/>
      <c r="E211" s="297"/>
      <c r="F211" s="297"/>
      <c r="G211" s="297"/>
      <c r="H211" s="297"/>
      <c r="I211" s="297">
        <v>125</v>
      </c>
      <c r="J211" s="297"/>
      <c r="K211" s="297"/>
      <c r="L211" s="297"/>
      <c r="M211" s="297"/>
      <c r="N211" s="297"/>
      <c r="O211" s="297"/>
      <c r="P211" s="297"/>
      <c r="Q211" s="1"/>
      <c r="R211" s="1"/>
      <c r="S211" s="1"/>
      <c r="T211" s="1"/>
      <c r="U211" s="1"/>
      <c r="V211" s="1"/>
      <c r="W211" s="1"/>
      <c r="X211" s="1"/>
      <c r="Y211" s="1"/>
      <c r="Z211" s="1"/>
    </row>
    <row r="212" spans="1:26" ht="15.75" hidden="1" customHeight="1">
      <c r="A212" s="1"/>
      <c r="B212" s="1"/>
      <c r="C212" s="297"/>
      <c r="D212" s="297"/>
      <c r="E212" s="297"/>
      <c r="F212" s="297"/>
      <c r="G212" s="297"/>
      <c r="H212" s="297"/>
      <c r="I212" s="297">
        <v>126</v>
      </c>
      <c r="J212" s="297"/>
      <c r="K212" s="297"/>
      <c r="L212" s="297"/>
      <c r="M212" s="297"/>
      <c r="N212" s="297"/>
      <c r="O212" s="297"/>
      <c r="P212" s="297"/>
      <c r="Q212" s="1"/>
      <c r="R212" s="1"/>
      <c r="S212" s="1"/>
      <c r="T212" s="1"/>
      <c r="U212" s="1"/>
      <c r="V212" s="1"/>
      <c r="W212" s="1"/>
      <c r="X212" s="1"/>
      <c r="Y212" s="1"/>
      <c r="Z212" s="1"/>
    </row>
    <row r="213" spans="1:26" ht="15.75" hidden="1" customHeight="1">
      <c r="A213" s="1"/>
      <c r="B213" s="1"/>
      <c r="C213" s="297"/>
      <c r="D213" s="297"/>
      <c r="E213" s="297"/>
      <c r="F213" s="297"/>
      <c r="G213" s="297"/>
      <c r="H213" s="297"/>
      <c r="I213" s="297">
        <v>127</v>
      </c>
      <c r="J213" s="297"/>
      <c r="K213" s="297"/>
      <c r="L213" s="297"/>
      <c r="M213" s="297"/>
      <c r="N213" s="297"/>
      <c r="O213" s="297"/>
      <c r="P213" s="297"/>
      <c r="Q213" s="1"/>
      <c r="R213" s="1"/>
      <c r="S213" s="1"/>
      <c r="T213" s="1"/>
      <c r="U213" s="1"/>
      <c r="V213" s="1"/>
      <c r="W213" s="1"/>
      <c r="X213" s="1"/>
      <c r="Y213" s="1"/>
      <c r="Z213" s="1"/>
    </row>
    <row r="214" spans="1:26" ht="15.75" hidden="1" customHeight="1">
      <c r="A214" s="1"/>
      <c r="B214" s="1"/>
      <c r="C214" s="297"/>
      <c r="D214" s="297"/>
      <c r="E214" s="297"/>
      <c r="F214" s="297"/>
      <c r="G214" s="297"/>
      <c r="H214" s="297"/>
      <c r="I214" s="297">
        <v>128</v>
      </c>
      <c r="J214" s="297"/>
      <c r="K214" s="297"/>
      <c r="L214" s="297"/>
      <c r="M214" s="297"/>
      <c r="N214" s="297"/>
      <c r="O214" s="297"/>
      <c r="P214" s="297"/>
      <c r="Q214" s="1"/>
      <c r="R214" s="1"/>
      <c r="S214" s="1"/>
      <c r="T214" s="1"/>
      <c r="U214" s="1"/>
      <c r="V214" s="1"/>
      <c r="W214" s="1"/>
      <c r="X214" s="1"/>
      <c r="Y214" s="1"/>
      <c r="Z214" s="1"/>
    </row>
    <row r="215" spans="1:26" ht="15.75" hidden="1" customHeight="1">
      <c r="A215" s="1"/>
      <c r="B215" s="1"/>
      <c r="C215" s="297"/>
      <c r="D215" s="297"/>
      <c r="E215" s="297"/>
      <c r="F215" s="297"/>
      <c r="G215" s="297"/>
      <c r="H215" s="297"/>
      <c r="I215" s="297">
        <v>129</v>
      </c>
      <c r="J215" s="297"/>
      <c r="K215" s="297"/>
      <c r="L215" s="297"/>
      <c r="M215" s="297"/>
      <c r="N215" s="297"/>
      <c r="O215" s="297"/>
      <c r="P215" s="297"/>
      <c r="Q215" s="1"/>
      <c r="R215" s="1"/>
      <c r="S215" s="1"/>
      <c r="T215" s="1"/>
      <c r="U215" s="1"/>
      <c r="V215" s="1"/>
      <c r="W215" s="1"/>
      <c r="X215" s="1"/>
      <c r="Y215" s="1"/>
      <c r="Z215" s="1"/>
    </row>
    <row r="216" spans="1:26" ht="15.75" hidden="1" customHeight="1">
      <c r="A216" s="1"/>
      <c r="B216" s="1"/>
      <c r="C216" s="297"/>
      <c r="D216" s="297"/>
      <c r="E216" s="297"/>
      <c r="F216" s="297"/>
      <c r="G216" s="297"/>
      <c r="H216" s="297"/>
      <c r="I216" s="297">
        <v>130</v>
      </c>
      <c r="J216" s="297"/>
      <c r="K216" s="297"/>
      <c r="L216" s="297"/>
      <c r="M216" s="297"/>
      <c r="N216" s="297"/>
      <c r="O216" s="297"/>
      <c r="P216" s="297"/>
      <c r="Q216" s="1"/>
      <c r="R216" s="1"/>
      <c r="S216" s="1"/>
      <c r="T216" s="1"/>
      <c r="U216" s="1"/>
      <c r="V216" s="1"/>
      <c r="W216" s="1"/>
      <c r="X216" s="1"/>
      <c r="Y216" s="1"/>
      <c r="Z216" s="1"/>
    </row>
    <row r="217" spans="1:26" ht="15.75" hidden="1" customHeight="1">
      <c r="A217" s="1"/>
      <c r="B217" s="1"/>
      <c r="C217" s="297"/>
      <c r="D217" s="297"/>
      <c r="E217" s="297"/>
      <c r="F217" s="297"/>
      <c r="G217" s="297"/>
      <c r="H217" s="297"/>
      <c r="I217" s="297">
        <v>131</v>
      </c>
      <c r="J217" s="297"/>
      <c r="K217" s="297"/>
      <c r="L217" s="297"/>
      <c r="M217" s="297"/>
      <c r="N217" s="297"/>
      <c r="O217" s="297"/>
      <c r="P217" s="297"/>
      <c r="Q217" s="1"/>
      <c r="R217" s="1"/>
      <c r="S217" s="1"/>
      <c r="T217" s="1"/>
      <c r="U217" s="1"/>
      <c r="V217" s="1"/>
      <c r="W217" s="1"/>
      <c r="X217" s="1"/>
      <c r="Y217" s="1"/>
      <c r="Z217" s="1"/>
    </row>
    <row r="218" spans="1:26" ht="15.75" hidden="1" customHeight="1">
      <c r="A218" s="1"/>
      <c r="B218" s="1"/>
      <c r="C218" s="297"/>
      <c r="D218" s="297"/>
      <c r="E218" s="297"/>
      <c r="F218" s="297"/>
      <c r="G218" s="297"/>
      <c r="H218" s="297"/>
      <c r="I218" s="297">
        <v>132</v>
      </c>
      <c r="J218" s="297"/>
      <c r="K218" s="297"/>
      <c r="L218" s="297"/>
      <c r="M218" s="297"/>
      <c r="N218" s="297"/>
      <c r="O218" s="297"/>
      <c r="P218" s="297"/>
      <c r="Q218" s="1"/>
      <c r="R218" s="1"/>
      <c r="S218" s="1"/>
      <c r="T218" s="1"/>
      <c r="U218" s="1"/>
      <c r="V218" s="1"/>
      <c r="W218" s="1"/>
      <c r="X218" s="1"/>
      <c r="Y218" s="1"/>
      <c r="Z218" s="1"/>
    </row>
    <row r="219" spans="1:26" ht="15.75" hidden="1" customHeight="1">
      <c r="A219" s="1"/>
      <c r="B219" s="1"/>
      <c r="C219" s="297"/>
      <c r="D219" s="297"/>
      <c r="E219" s="297"/>
      <c r="F219" s="297"/>
      <c r="G219" s="297"/>
      <c r="H219" s="297"/>
      <c r="I219" s="297">
        <v>133</v>
      </c>
      <c r="J219" s="297"/>
      <c r="K219" s="297"/>
      <c r="L219" s="297"/>
      <c r="M219" s="297"/>
      <c r="N219" s="297"/>
      <c r="O219" s="297"/>
      <c r="P219" s="297"/>
      <c r="Q219" s="1"/>
      <c r="R219" s="1"/>
      <c r="S219" s="1"/>
      <c r="T219" s="1"/>
      <c r="U219" s="1"/>
      <c r="V219" s="1"/>
      <c r="W219" s="1"/>
      <c r="X219" s="1"/>
      <c r="Y219" s="1"/>
      <c r="Z219" s="1"/>
    </row>
    <row r="220" spans="1:26" ht="15.75" hidden="1" customHeight="1">
      <c r="A220" s="1"/>
      <c r="B220" s="1"/>
      <c r="C220" s="297"/>
      <c r="D220" s="297"/>
      <c r="E220" s="297"/>
      <c r="F220" s="297"/>
      <c r="G220" s="297"/>
      <c r="H220" s="297"/>
      <c r="I220" s="297">
        <v>134</v>
      </c>
      <c r="J220" s="297"/>
      <c r="K220" s="297"/>
      <c r="L220" s="297"/>
      <c r="M220" s="297"/>
      <c r="N220" s="297"/>
      <c r="O220" s="297"/>
      <c r="P220" s="297"/>
      <c r="Q220" s="1"/>
      <c r="R220" s="1"/>
      <c r="S220" s="1"/>
      <c r="T220" s="1"/>
      <c r="U220" s="1"/>
      <c r="V220" s="1"/>
      <c r="W220" s="1"/>
      <c r="X220" s="1"/>
      <c r="Y220" s="1"/>
      <c r="Z220" s="1"/>
    </row>
    <row r="221" spans="1:26" ht="15.75" hidden="1" customHeight="1">
      <c r="A221" s="1"/>
      <c r="B221" s="1"/>
      <c r="C221" s="297"/>
      <c r="D221" s="297"/>
      <c r="E221" s="297"/>
      <c r="F221" s="297"/>
      <c r="G221" s="297"/>
      <c r="H221" s="297"/>
      <c r="I221" s="297">
        <v>135</v>
      </c>
      <c r="J221" s="297"/>
      <c r="K221" s="297"/>
      <c r="L221" s="297"/>
      <c r="M221" s="297"/>
      <c r="N221" s="297"/>
      <c r="O221" s="297"/>
      <c r="P221" s="297"/>
      <c r="Q221" s="1"/>
      <c r="R221" s="1"/>
      <c r="S221" s="1"/>
      <c r="T221" s="1"/>
      <c r="U221" s="1"/>
      <c r="V221" s="1"/>
      <c r="W221" s="1"/>
      <c r="X221" s="1"/>
      <c r="Y221" s="1"/>
      <c r="Z221" s="1"/>
    </row>
    <row r="222" spans="1:26" ht="15.75" hidden="1" customHeight="1">
      <c r="A222" s="1"/>
      <c r="B222" s="1"/>
      <c r="C222" s="297"/>
      <c r="D222" s="297"/>
      <c r="E222" s="297"/>
      <c r="F222" s="297"/>
      <c r="G222" s="297"/>
      <c r="H222" s="297"/>
      <c r="I222" s="297">
        <v>136</v>
      </c>
      <c r="J222" s="297"/>
      <c r="K222" s="297"/>
      <c r="L222" s="297"/>
      <c r="M222" s="297"/>
      <c r="N222" s="297"/>
      <c r="O222" s="297"/>
      <c r="P222" s="297"/>
      <c r="Q222" s="1"/>
      <c r="R222" s="1"/>
      <c r="S222" s="1"/>
      <c r="T222" s="1"/>
      <c r="U222" s="1"/>
      <c r="V222" s="1"/>
      <c r="W222" s="1"/>
      <c r="X222" s="1"/>
      <c r="Y222" s="1"/>
      <c r="Z222" s="1"/>
    </row>
    <row r="223" spans="1:26" ht="15.75" hidden="1" customHeight="1">
      <c r="A223" s="1"/>
      <c r="B223" s="1"/>
      <c r="C223" s="297"/>
      <c r="D223" s="297"/>
      <c r="E223" s="297"/>
      <c r="F223" s="297"/>
      <c r="G223" s="297"/>
      <c r="H223" s="297"/>
      <c r="I223" s="297">
        <v>137</v>
      </c>
      <c r="J223" s="297"/>
      <c r="K223" s="297"/>
      <c r="L223" s="297"/>
      <c r="M223" s="297"/>
      <c r="N223" s="297"/>
      <c r="O223" s="297"/>
      <c r="P223" s="297"/>
      <c r="Q223" s="1"/>
      <c r="R223" s="1"/>
      <c r="S223" s="1"/>
      <c r="T223" s="1"/>
      <c r="U223" s="1"/>
      <c r="V223" s="1"/>
      <c r="W223" s="1"/>
      <c r="X223" s="1"/>
      <c r="Y223" s="1"/>
      <c r="Z223" s="1"/>
    </row>
    <row r="224" spans="1:26" ht="15.75" hidden="1" customHeight="1">
      <c r="A224" s="1"/>
      <c r="B224" s="1"/>
      <c r="C224" s="297"/>
      <c r="D224" s="297"/>
      <c r="E224" s="297"/>
      <c r="F224" s="297"/>
      <c r="G224" s="297"/>
      <c r="H224" s="297"/>
      <c r="I224" s="297">
        <v>138</v>
      </c>
      <c r="J224" s="297"/>
      <c r="K224" s="297"/>
      <c r="L224" s="297"/>
      <c r="M224" s="297"/>
      <c r="N224" s="297"/>
      <c r="O224" s="297"/>
      <c r="P224" s="297"/>
      <c r="Q224" s="1"/>
      <c r="R224" s="1"/>
      <c r="S224" s="1"/>
      <c r="T224" s="1"/>
      <c r="U224" s="1"/>
      <c r="V224" s="1"/>
      <c r="W224" s="1"/>
      <c r="X224" s="1"/>
      <c r="Y224" s="1"/>
      <c r="Z224" s="1"/>
    </row>
    <row r="225" spans="1:26" ht="15.75" hidden="1" customHeight="1">
      <c r="A225" s="1"/>
      <c r="B225" s="1"/>
      <c r="C225" s="297"/>
      <c r="D225" s="297"/>
      <c r="E225" s="297"/>
      <c r="F225" s="297"/>
      <c r="G225" s="297"/>
      <c r="H225" s="297"/>
      <c r="I225" s="297">
        <v>139</v>
      </c>
      <c r="J225" s="297"/>
      <c r="K225" s="297"/>
      <c r="L225" s="297"/>
      <c r="M225" s="297"/>
      <c r="N225" s="297"/>
      <c r="O225" s="297"/>
      <c r="P225" s="297"/>
      <c r="Q225" s="1"/>
      <c r="R225" s="1"/>
      <c r="S225" s="1"/>
      <c r="T225" s="1"/>
      <c r="U225" s="1"/>
      <c r="V225" s="1"/>
      <c r="W225" s="1"/>
      <c r="X225" s="1"/>
      <c r="Y225" s="1"/>
      <c r="Z225" s="1"/>
    </row>
    <row r="226" spans="1:26" ht="15.75" hidden="1" customHeight="1">
      <c r="A226" s="1"/>
      <c r="B226" s="1"/>
      <c r="C226" s="297"/>
      <c r="D226" s="297"/>
      <c r="E226" s="297"/>
      <c r="F226" s="297"/>
      <c r="G226" s="297"/>
      <c r="H226" s="297"/>
      <c r="I226" s="297">
        <v>140</v>
      </c>
      <c r="J226" s="297"/>
      <c r="K226" s="297"/>
      <c r="L226" s="297"/>
      <c r="M226" s="297"/>
      <c r="N226" s="297"/>
      <c r="O226" s="297"/>
      <c r="P226" s="297"/>
      <c r="Q226" s="1"/>
      <c r="R226" s="1"/>
      <c r="S226" s="1"/>
      <c r="T226" s="1"/>
      <c r="U226" s="1"/>
      <c r="V226" s="1"/>
      <c r="W226" s="1"/>
      <c r="X226" s="1"/>
      <c r="Y226" s="1"/>
      <c r="Z226" s="1"/>
    </row>
    <row r="227" spans="1:26" ht="15.75" hidden="1" customHeight="1">
      <c r="A227" s="1"/>
      <c r="B227" s="1"/>
      <c r="C227" s="297"/>
      <c r="D227" s="297"/>
      <c r="E227" s="297"/>
      <c r="F227" s="297"/>
      <c r="G227" s="297"/>
      <c r="H227" s="297"/>
      <c r="I227" s="297">
        <v>141</v>
      </c>
      <c r="J227" s="297"/>
      <c r="K227" s="297"/>
      <c r="L227" s="297"/>
      <c r="M227" s="297"/>
      <c r="N227" s="297"/>
      <c r="O227" s="297"/>
      <c r="P227" s="297"/>
      <c r="Q227" s="1"/>
      <c r="R227" s="1"/>
      <c r="S227" s="1"/>
      <c r="T227" s="1"/>
      <c r="U227" s="1"/>
      <c r="V227" s="1"/>
      <c r="W227" s="1"/>
      <c r="X227" s="1"/>
      <c r="Y227" s="1"/>
      <c r="Z227" s="1"/>
    </row>
    <row r="228" spans="1:26" ht="15.75" hidden="1" customHeight="1">
      <c r="A228" s="1"/>
      <c r="B228" s="1"/>
      <c r="C228" s="297"/>
      <c r="D228" s="297"/>
      <c r="E228" s="297"/>
      <c r="F228" s="297"/>
      <c r="G228" s="297"/>
      <c r="H228" s="297"/>
      <c r="I228" s="297">
        <v>142</v>
      </c>
      <c r="J228" s="297"/>
      <c r="K228" s="297"/>
      <c r="L228" s="297"/>
      <c r="M228" s="297"/>
      <c r="N228" s="297"/>
      <c r="O228" s="297"/>
      <c r="P228" s="297"/>
      <c r="Q228" s="1"/>
      <c r="R228" s="1"/>
      <c r="S228" s="1"/>
      <c r="T228" s="1"/>
      <c r="U228" s="1"/>
      <c r="V228" s="1"/>
      <c r="W228" s="1"/>
      <c r="X228" s="1"/>
      <c r="Y228" s="1"/>
      <c r="Z228" s="1"/>
    </row>
    <row r="229" spans="1:26" ht="15.75" hidden="1" customHeight="1">
      <c r="A229" s="1"/>
      <c r="B229" s="1"/>
      <c r="C229" s="297"/>
      <c r="D229" s="297"/>
      <c r="E229" s="297"/>
      <c r="F229" s="297"/>
      <c r="G229" s="297"/>
      <c r="H229" s="297"/>
      <c r="I229" s="297">
        <v>143</v>
      </c>
      <c r="J229" s="297"/>
      <c r="K229" s="297"/>
      <c r="L229" s="297"/>
      <c r="M229" s="297"/>
      <c r="N229" s="297"/>
      <c r="O229" s="297"/>
      <c r="P229" s="297"/>
      <c r="Q229" s="1"/>
      <c r="R229" s="1"/>
      <c r="S229" s="1"/>
      <c r="T229" s="1"/>
      <c r="U229" s="1"/>
      <c r="V229" s="1"/>
      <c r="W229" s="1"/>
      <c r="X229" s="1"/>
      <c r="Y229" s="1"/>
      <c r="Z229" s="1"/>
    </row>
    <row r="230" spans="1:26" ht="15.75" hidden="1" customHeight="1">
      <c r="A230" s="1"/>
      <c r="B230" s="1"/>
      <c r="C230" s="297"/>
      <c r="D230" s="297"/>
      <c r="E230" s="297"/>
      <c r="F230" s="297"/>
      <c r="G230" s="297"/>
      <c r="H230" s="297"/>
      <c r="I230" s="297">
        <v>144</v>
      </c>
      <c r="J230" s="297"/>
      <c r="K230" s="297"/>
      <c r="L230" s="297"/>
      <c r="M230" s="297"/>
      <c r="N230" s="297"/>
      <c r="O230" s="297"/>
      <c r="P230" s="297"/>
      <c r="Q230" s="1"/>
      <c r="R230" s="1"/>
      <c r="S230" s="1"/>
      <c r="T230" s="1"/>
      <c r="U230" s="1"/>
      <c r="V230" s="1"/>
      <c r="W230" s="1"/>
      <c r="X230" s="1"/>
      <c r="Y230" s="1"/>
      <c r="Z230" s="1"/>
    </row>
    <row r="231" spans="1:26" ht="15.75" hidden="1" customHeight="1">
      <c r="A231" s="1"/>
      <c r="B231" s="1"/>
      <c r="C231" s="297"/>
      <c r="D231" s="297"/>
      <c r="E231" s="297"/>
      <c r="F231" s="297"/>
      <c r="G231" s="297"/>
      <c r="H231" s="297"/>
      <c r="I231" s="297">
        <v>145</v>
      </c>
      <c r="J231" s="297"/>
      <c r="K231" s="297"/>
      <c r="L231" s="297"/>
      <c r="M231" s="297"/>
      <c r="N231" s="297"/>
      <c r="O231" s="297"/>
      <c r="P231" s="297"/>
      <c r="Q231" s="1"/>
      <c r="R231" s="1"/>
      <c r="S231" s="1"/>
      <c r="T231" s="1"/>
      <c r="U231" s="1"/>
      <c r="V231" s="1"/>
      <c r="W231" s="1"/>
      <c r="X231" s="1"/>
      <c r="Y231" s="1"/>
      <c r="Z231" s="1"/>
    </row>
    <row r="232" spans="1:26" ht="15.75" hidden="1" customHeight="1">
      <c r="A232" s="1"/>
      <c r="B232" s="1"/>
      <c r="C232" s="297"/>
      <c r="D232" s="297"/>
      <c r="E232" s="297"/>
      <c r="F232" s="297"/>
      <c r="G232" s="297"/>
      <c r="H232" s="297"/>
      <c r="I232" s="297">
        <v>146</v>
      </c>
      <c r="J232" s="297"/>
      <c r="K232" s="297"/>
      <c r="L232" s="297"/>
      <c r="M232" s="297"/>
      <c r="N232" s="297"/>
      <c r="O232" s="297"/>
      <c r="P232" s="297"/>
      <c r="Q232" s="1"/>
      <c r="R232" s="1"/>
      <c r="S232" s="1"/>
      <c r="T232" s="1"/>
      <c r="U232" s="1"/>
      <c r="V232" s="1"/>
      <c r="W232" s="1"/>
      <c r="X232" s="1"/>
      <c r="Y232" s="1"/>
      <c r="Z232" s="1"/>
    </row>
    <row r="233" spans="1:26" ht="15.75" hidden="1" customHeight="1">
      <c r="A233" s="1"/>
      <c r="B233" s="1"/>
      <c r="C233" s="297"/>
      <c r="D233" s="297"/>
      <c r="E233" s="297"/>
      <c r="F233" s="297"/>
      <c r="G233" s="297"/>
      <c r="H233" s="297"/>
      <c r="I233" s="297">
        <v>147</v>
      </c>
      <c r="J233" s="297"/>
      <c r="K233" s="297"/>
      <c r="L233" s="297"/>
      <c r="M233" s="297"/>
      <c r="N233" s="297"/>
      <c r="O233" s="297"/>
      <c r="P233" s="297"/>
      <c r="Q233" s="1"/>
      <c r="R233" s="1"/>
      <c r="S233" s="1"/>
      <c r="T233" s="1"/>
      <c r="U233" s="1"/>
      <c r="V233" s="1"/>
      <c r="W233" s="1"/>
      <c r="X233" s="1"/>
      <c r="Y233" s="1"/>
      <c r="Z233" s="1"/>
    </row>
    <row r="234" spans="1:26" ht="15.75" hidden="1" customHeight="1">
      <c r="A234" s="1"/>
      <c r="B234" s="1"/>
      <c r="C234" s="297"/>
      <c r="D234" s="297"/>
      <c r="E234" s="297"/>
      <c r="F234" s="297"/>
      <c r="G234" s="297"/>
      <c r="H234" s="297"/>
      <c r="I234" s="297">
        <v>148</v>
      </c>
      <c r="J234" s="297"/>
      <c r="K234" s="297"/>
      <c r="L234" s="297"/>
      <c r="M234" s="297"/>
      <c r="N234" s="297"/>
      <c r="O234" s="297"/>
      <c r="P234" s="297"/>
      <c r="Q234" s="1"/>
      <c r="R234" s="1"/>
      <c r="S234" s="1"/>
      <c r="T234" s="1"/>
      <c r="U234" s="1"/>
      <c r="V234" s="1"/>
      <c r="W234" s="1"/>
      <c r="X234" s="1"/>
      <c r="Y234" s="1"/>
      <c r="Z234" s="1"/>
    </row>
    <row r="235" spans="1:26" ht="15.75" hidden="1" customHeight="1">
      <c r="A235" s="1"/>
      <c r="B235" s="1"/>
      <c r="C235" s="297"/>
      <c r="D235" s="297"/>
      <c r="E235" s="297"/>
      <c r="F235" s="297"/>
      <c r="G235" s="297"/>
      <c r="H235" s="297"/>
      <c r="I235" s="297">
        <v>149</v>
      </c>
      <c r="J235" s="297"/>
      <c r="K235" s="297"/>
      <c r="L235" s="297"/>
      <c r="M235" s="297"/>
      <c r="N235" s="297"/>
      <c r="O235" s="297"/>
      <c r="P235" s="297"/>
      <c r="Q235" s="1"/>
      <c r="R235" s="1"/>
      <c r="S235" s="1"/>
      <c r="T235" s="1"/>
      <c r="U235" s="1"/>
      <c r="V235" s="1"/>
      <c r="W235" s="1"/>
      <c r="X235" s="1"/>
      <c r="Y235" s="1"/>
      <c r="Z235" s="1"/>
    </row>
    <row r="236" spans="1:26" ht="15.75" hidden="1" customHeight="1">
      <c r="A236" s="1"/>
      <c r="B236" s="1"/>
      <c r="C236" s="297"/>
      <c r="D236" s="297"/>
      <c r="E236" s="297"/>
      <c r="F236" s="297"/>
      <c r="G236" s="297"/>
      <c r="H236" s="297"/>
      <c r="I236" s="297">
        <v>150</v>
      </c>
      <c r="J236" s="297"/>
      <c r="K236" s="297"/>
      <c r="L236" s="297"/>
      <c r="M236" s="297"/>
      <c r="N236" s="297"/>
      <c r="O236" s="297"/>
      <c r="P236" s="297"/>
      <c r="Q236" s="1"/>
      <c r="R236" s="1"/>
      <c r="S236" s="1"/>
      <c r="T236" s="1"/>
      <c r="U236" s="1"/>
      <c r="V236" s="1"/>
      <c r="W236" s="1"/>
      <c r="X236" s="1"/>
      <c r="Y236" s="1"/>
      <c r="Z236" s="1"/>
    </row>
    <row r="237" spans="1:26" ht="15.75" hidden="1" customHeight="1">
      <c r="A237" s="1"/>
      <c r="B237" s="1"/>
      <c r="C237" s="297"/>
      <c r="D237" s="297"/>
      <c r="E237" s="297"/>
      <c r="F237" s="297"/>
      <c r="G237" s="297"/>
      <c r="H237" s="297"/>
      <c r="I237" s="297">
        <v>151</v>
      </c>
      <c r="J237" s="297"/>
      <c r="K237" s="297"/>
      <c r="L237" s="297"/>
      <c r="M237" s="297"/>
      <c r="N237" s="297"/>
      <c r="O237" s="297"/>
      <c r="P237" s="297"/>
      <c r="Q237" s="1"/>
      <c r="R237" s="1"/>
      <c r="S237" s="1"/>
      <c r="T237" s="1"/>
      <c r="U237" s="1"/>
      <c r="V237" s="1"/>
      <c r="W237" s="1"/>
      <c r="X237" s="1"/>
      <c r="Y237" s="1"/>
      <c r="Z237" s="1"/>
    </row>
    <row r="238" spans="1:26" ht="15.75" hidden="1" customHeight="1">
      <c r="A238" s="1"/>
      <c r="B238" s="1"/>
      <c r="C238" s="297"/>
      <c r="D238" s="297"/>
      <c r="E238" s="297"/>
      <c r="F238" s="297"/>
      <c r="G238" s="297"/>
      <c r="H238" s="297"/>
      <c r="I238" s="297">
        <v>152</v>
      </c>
      <c r="J238" s="297"/>
      <c r="K238" s="297"/>
      <c r="L238" s="297"/>
      <c r="M238" s="297"/>
      <c r="N238" s="297"/>
      <c r="O238" s="297"/>
      <c r="P238" s="297"/>
      <c r="Q238" s="1"/>
      <c r="R238" s="1"/>
      <c r="S238" s="1"/>
      <c r="T238" s="1"/>
      <c r="U238" s="1"/>
      <c r="V238" s="1"/>
      <c r="W238" s="1"/>
      <c r="X238" s="1"/>
      <c r="Y238" s="1"/>
      <c r="Z238" s="1"/>
    </row>
    <row r="239" spans="1:26" ht="15.75" hidden="1" customHeight="1">
      <c r="A239" s="1"/>
      <c r="B239" s="1"/>
      <c r="C239" s="297"/>
      <c r="D239" s="297"/>
      <c r="E239" s="297"/>
      <c r="F239" s="297"/>
      <c r="G239" s="297"/>
      <c r="H239" s="297"/>
      <c r="I239" s="297">
        <v>153</v>
      </c>
      <c r="J239" s="297"/>
      <c r="K239" s="297"/>
      <c r="L239" s="297"/>
      <c r="M239" s="297"/>
      <c r="N239" s="297"/>
      <c r="O239" s="297"/>
      <c r="P239" s="297"/>
      <c r="Q239" s="1"/>
      <c r="R239" s="1"/>
      <c r="S239" s="1"/>
      <c r="T239" s="1"/>
      <c r="U239" s="1"/>
      <c r="V239" s="1"/>
      <c r="W239" s="1"/>
      <c r="X239" s="1"/>
      <c r="Y239" s="1"/>
      <c r="Z239" s="1"/>
    </row>
    <row r="240" spans="1:26" ht="15.75" hidden="1" customHeight="1">
      <c r="A240" s="1"/>
      <c r="B240" s="1"/>
      <c r="C240" s="297"/>
      <c r="D240" s="297"/>
      <c r="E240" s="297"/>
      <c r="F240" s="297"/>
      <c r="G240" s="297"/>
      <c r="H240" s="297"/>
      <c r="I240" s="297">
        <v>154</v>
      </c>
      <c r="J240" s="297"/>
      <c r="K240" s="297"/>
      <c r="L240" s="297"/>
      <c r="M240" s="297"/>
      <c r="N240" s="297"/>
      <c r="O240" s="297"/>
      <c r="P240" s="297"/>
      <c r="Q240" s="1"/>
      <c r="R240" s="1"/>
      <c r="S240" s="1"/>
      <c r="T240" s="1"/>
      <c r="U240" s="1"/>
      <c r="V240" s="1"/>
      <c r="W240" s="1"/>
      <c r="X240" s="1"/>
      <c r="Y240" s="1"/>
      <c r="Z240" s="1"/>
    </row>
    <row r="241" spans="1:26" ht="15.75" hidden="1" customHeight="1">
      <c r="A241" s="1"/>
      <c r="B241" s="1"/>
      <c r="C241" s="297"/>
      <c r="D241" s="297"/>
      <c r="E241" s="297"/>
      <c r="F241" s="297"/>
      <c r="G241" s="297"/>
      <c r="H241" s="297"/>
      <c r="I241" s="297">
        <v>155</v>
      </c>
      <c r="J241" s="297"/>
      <c r="K241" s="297"/>
      <c r="L241" s="297"/>
      <c r="M241" s="297"/>
      <c r="N241" s="297"/>
      <c r="O241" s="297"/>
      <c r="P241" s="297"/>
      <c r="Q241" s="1"/>
      <c r="R241" s="1"/>
      <c r="S241" s="1"/>
      <c r="T241" s="1"/>
      <c r="U241" s="1"/>
      <c r="V241" s="1"/>
      <c r="W241" s="1"/>
      <c r="X241" s="1"/>
      <c r="Y241" s="1"/>
      <c r="Z241" s="1"/>
    </row>
    <row r="242" spans="1:26" ht="15.75" hidden="1" customHeight="1">
      <c r="A242" s="1"/>
      <c r="B242" s="1"/>
      <c r="C242" s="297"/>
      <c r="D242" s="297"/>
      <c r="E242" s="297"/>
      <c r="F242" s="297"/>
      <c r="G242" s="297"/>
      <c r="H242" s="297"/>
      <c r="I242" s="297">
        <v>156</v>
      </c>
      <c r="J242" s="297"/>
      <c r="K242" s="297"/>
      <c r="L242" s="297"/>
      <c r="M242" s="297"/>
      <c r="N242" s="297"/>
      <c r="O242" s="297"/>
      <c r="P242" s="297"/>
      <c r="Q242" s="1"/>
      <c r="R242" s="1"/>
      <c r="S242" s="1"/>
      <c r="T242" s="1"/>
      <c r="U242" s="1"/>
      <c r="V242" s="1"/>
      <c r="W242" s="1"/>
      <c r="X242" s="1"/>
      <c r="Y242" s="1"/>
      <c r="Z242" s="1"/>
    </row>
    <row r="243" spans="1:26" ht="15.75" hidden="1" customHeight="1">
      <c r="A243" s="1"/>
      <c r="B243" s="1"/>
      <c r="C243" s="297"/>
      <c r="D243" s="297"/>
      <c r="E243" s="297"/>
      <c r="F243" s="297"/>
      <c r="G243" s="297"/>
      <c r="H243" s="297"/>
      <c r="I243" s="297">
        <v>157</v>
      </c>
      <c r="J243" s="297"/>
      <c r="K243" s="297"/>
      <c r="L243" s="297"/>
      <c r="M243" s="297"/>
      <c r="N243" s="297"/>
      <c r="O243" s="297"/>
      <c r="P243" s="297"/>
      <c r="Q243" s="1"/>
      <c r="R243" s="1"/>
      <c r="S243" s="1"/>
      <c r="T243" s="1"/>
      <c r="U243" s="1"/>
      <c r="V243" s="1"/>
      <c r="W243" s="1"/>
      <c r="X243" s="1"/>
      <c r="Y243" s="1"/>
      <c r="Z243" s="1"/>
    </row>
    <row r="244" spans="1:26" ht="15.75" hidden="1" customHeight="1">
      <c r="A244" s="1"/>
      <c r="B244" s="1"/>
      <c r="C244" s="297"/>
      <c r="D244" s="297"/>
      <c r="E244" s="297"/>
      <c r="F244" s="297"/>
      <c r="G244" s="297"/>
      <c r="H244" s="297"/>
      <c r="I244" s="297">
        <v>158</v>
      </c>
      <c r="J244" s="297"/>
      <c r="K244" s="297"/>
      <c r="L244" s="297"/>
      <c r="M244" s="297"/>
      <c r="N244" s="297"/>
      <c r="O244" s="297"/>
      <c r="P244" s="297"/>
      <c r="Q244" s="1"/>
      <c r="R244" s="1"/>
      <c r="S244" s="1"/>
      <c r="T244" s="1"/>
      <c r="U244" s="1"/>
      <c r="V244" s="1"/>
      <c r="W244" s="1"/>
      <c r="X244" s="1"/>
      <c r="Y244" s="1"/>
      <c r="Z244" s="1"/>
    </row>
    <row r="245" spans="1:26" ht="15.75" hidden="1" customHeight="1">
      <c r="A245" s="1"/>
      <c r="B245" s="1"/>
      <c r="C245" s="297"/>
      <c r="D245" s="297"/>
      <c r="E245" s="297"/>
      <c r="F245" s="297"/>
      <c r="G245" s="297"/>
      <c r="H245" s="297"/>
      <c r="I245" s="297">
        <v>159</v>
      </c>
      <c r="J245" s="297"/>
      <c r="K245" s="297"/>
      <c r="L245" s="297"/>
      <c r="M245" s="297"/>
      <c r="N245" s="297"/>
      <c r="O245" s="297"/>
      <c r="P245" s="297"/>
      <c r="Q245" s="1"/>
      <c r="R245" s="1"/>
      <c r="S245" s="1"/>
      <c r="T245" s="1"/>
      <c r="U245" s="1"/>
      <c r="V245" s="1"/>
      <c r="W245" s="1"/>
      <c r="X245" s="1"/>
      <c r="Y245" s="1"/>
      <c r="Z245" s="1"/>
    </row>
    <row r="246" spans="1:26" ht="15.75" hidden="1" customHeight="1">
      <c r="A246" s="1"/>
      <c r="B246" s="1"/>
      <c r="C246" s="297"/>
      <c r="D246" s="297"/>
      <c r="E246" s="297"/>
      <c r="F246" s="297"/>
      <c r="G246" s="297"/>
      <c r="H246" s="297"/>
      <c r="I246" s="297">
        <v>160</v>
      </c>
      <c r="J246" s="297"/>
      <c r="K246" s="297"/>
      <c r="L246" s="297"/>
      <c r="M246" s="297"/>
      <c r="N246" s="297"/>
      <c r="O246" s="297"/>
      <c r="P246" s="297"/>
      <c r="Q246" s="1"/>
      <c r="R246" s="1"/>
      <c r="S246" s="1"/>
      <c r="T246" s="1"/>
      <c r="U246" s="1"/>
      <c r="V246" s="1"/>
      <c r="W246" s="1"/>
      <c r="X246" s="1"/>
      <c r="Y246" s="1"/>
      <c r="Z246" s="1"/>
    </row>
    <row r="247" spans="1:26" ht="15.75" hidden="1" customHeight="1">
      <c r="A247" s="1"/>
      <c r="B247" s="1"/>
      <c r="C247" s="297"/>
      <c r="D247" s="297"/>
      <c r="E247" s="297"/>
      <c r="F247" s="297"/>
      <c r="G247" s="297"/>
      <c r="H247" s="297"/>
      <c r="I247" s="297">
        <v>161</v>
      </c>
      <c r="J247" s="297"/>
      <c r="K247" s="297"/>
      <c r="L247" s="297"/>
      <c r="M247" s="297"/>
      <c r="N247" s="297"/>
      <c r="O247" s="297"/>
      <c r="P247" s="297"/>
      <c r="Q247" s="1"/>
      <c r="R247" s="1"/>
      <c r="S247" s="1"/>
      <c r="T247" s="1"/>
      <c r="U247" s="1"/>
      <c r="V247" s="1"/>
      <c r="W247" s="1"/>
      <c r="X247" s="1"/>
      <c r="Y247" s="1"/>
      <c r="Z247" s="1"/>
    </row>
    <row r="248" spans="1:26" ht="15.75" hidden="1" customHeight="1">
      <c r="A248" s="1"/>
      <c r="B248" s="1"/>
      <c r="C248" s="297"/>
      <c r="D248" s="297"/>
      <c r="E248" s="297"/>
      <c r="F248" s="297"/>
      <c r="G248" s="297"/>
      <c r="H248" s="297"/>
      <c r="I248" s="297">
        <v>162</v>
      </c>
      <c r="J248" s="297"/>
      <c r="K248" s="297"/>
      <c r="L248" s="297"/>
      <c r="M248" s="297"/>
      <c r="N248" s="297"/>
      <c r="O248" s="297"/>
      <c r="P248" s="297"/>
      <c r="Q248" s="1"/>
      <c r="R248" s="1"/>
      <c r="S248" s="1"/>
      <c r="T248" s="1"/>
      <c r="U248" s="1"/>
      <c r="V248" s="1"/>
      <c r="W248" s="1"/>
      <c r="X248" s="1"/>
      <c r="Y248" s="1"/>
      <c r="Z248" s="1"/>
    </row>
    <row r="249" spans="1:26" ht="15.75" hidden="1" customHeight="1">
      <c r="A249" s="1"/>
      <c r="B249" s="1"/>
      <c r="C249" s="297"/>
      <c r="D249" s="297"/>
      <c r="E249" s="297"/>
      <c r="F249" s="297"/>
      <c r="G249" s="297"/>
      <c r="H249" s="297"/>
      <c r="I249" s="297">
        <v>163</v>
      </c>
      <c r="J249" s="297"/>
      <c r="K249" s="297"/>
      <c r="L249" s="297"/>
      <c r="M249" s="297"/>
      <c r="N249" s="297"/>
      <c r="O249" s="297"/>
      <c r="P249" s="297"/>
      <c r="Q249" s="1"/>
      <c r="R249" s="1"/>
      <c r="S249" s="1"/>
      <c r="T249" s="1"/>
      <c r="U249" s="1"/>
      <c r="V249" s="1"/>
      <c r="W249" s="1"/>
      <c r="X249" s="1"/>
      <c r="Y249" s="1"/>
      <c r="Z249" s="1"/>
    </row>
    <row r="250" spans="1:26" ht="15.75" hidden="1" customHeight="1">
      <c r="A250" s="1"/>
      <c r="B250" s="1"/>
      <c r="C250" s="297"/>
      <c r="D250" s="297"/>
      <c r="E250" s="297"/>
      <c r="F250" s="297"/>
      <c r="G250" s="297"/>
      <c r="H250" s="297"/>
      <c r="I250" s="297">
        <v>164</v>
      </c>
      <c r="J250" s="297"/>
      <c r="K250" s="297"/>
      <c r="L250" s="297"/>
      <c r="M250" s="297"/>
      <c r="N250" s="297"/>
      <c r="O250" s="297"/>
      <c r="P250" s="297"/>
      <c r="Q250" s="1"/>
      <c r="R250" s="1"/>
      <c r="S250" s="1"/>
      <c r="T250" s="1"/>
      <c r="U250" s="1"/>
      <c r="V250" s="1"/>
      <c r="W250" s="1"/>
      <c r="X250" s="1"/>
      <c r="Y250" s="1"/>
      <c r="Z250" s="1"/>
    </row>
    <row r="251" spans="1:26" ht="15.75" hidden="1" customHeight="1">
      <c r="A251" s="1"/>
      <c r="B251" s="1"/>
      <c r="C251" s="297"/>
      <c r="D251" s="297"/>
      <c r="E251" s="297"/>
      <c r="F251" s="297"/>
      <c r="G251" s="297"/>
      <c r="H251" s="297"/>
      <c r="I251" s="297">
        <v>165</v>
      </c>
      <c r="J251" s="297"/>
      <c r="K251" s="297"/>
      <c r="L251" s="297"/>
      <c r="M251" s="297"/>
      <c r="N251" s="297"/>
      <c r="O251" s="297"/>
      <c r="P251" s="297"/>
      <c r="Q251" s="1"/>
      <c r="R251" s="1"/>
      <c r="S251" s="1"/>
      <c r="T251" s="1"/>
      <c r="U251" s="1"/>
      <c r="V251" s="1"/>
      <c r="W251" s="1"/>
      <c r="X251" s="1"/>
      <c r="Y251" s="1"/>
      <c r="Z251" s="1"/>
    </row>
    <row r="252" spans="1:26" ht="15.75" hidden="1" customHeight="1">
      <c r="A252" s="1"/>
      <c r="B252" s="1"/>
      <c r="C252" s="297"/>
      <c r="D252" s="297"/>
      <c r="E252" s="297"/>
      <c r="F252" s="297"/>
      <c r="G252" s="297"/>
      <c r="H252" s="297"/>
      <c r="I252" s="297">
        <v>166</v>
      </c>
      <c r="J252" s="297"/>
      <c r="K252" s="297"/>
      <c r="L252" s="297"/>
      <c r="M252" s="297"/>
      <c r="N252" s="297"/>
      <c r="O252" s="297"/>
      <c r="P252" s="297"/>
      <c r="Q252" s="1"/>
      <c r="R252" s="1"/>
      <c r="S252" s="1"/>
      <c r="T252" s="1"/>
      <c r="U252" s="1"/>
      <c r="V252" s="1"/>
      <c r="W252" s="1"/>
      <c r="X252" s="1"/>
      <c r="Y252" s="1"/>
      <c r="Z252" s="1"/>
    </row>
    <row r="253" spans="1:26" ht="15.75" hidden="1" customHeight="1">
      <c r="A253" s="1"/>
      <c r="B253" s="1"/>
      <c r="C253" s="297"/>
      <c r="D253" s="297"/>
      <c r="E253" s="297"/>
      <c r="F253" s="297"/>
      <c r="G253" s="297"/>
      <c r="H253" s="297"/>
      <c r="I253" s="297">
        <v>167</v>
      </c>
      <c r="J253" s="297"/>
      <c r="K253" s="297"/>
      <c r="L253" s="297"/>
      <c r="M253" s="297"/>
      <c r="N253" s="297"/>
      <c r="O253" s="297"/>
      <c r="P253" s="297"/>
      <c r="Q253" s="1"/>
      <c r="R253" s="1"/>
      <c r="S253" s="1"/>
      <c r="T253" s="1"/>
      <c r="U253" s="1"/>
      <c r="V253" s="1"/>
      <c r="W253" s="1"/>
      <c r="X253" s="1"/>
      <c r="Y253" s="1"/>
      <c r="Z253" s="1"/>
    </row>
    <row r="254" spans="1:26" ht="15.75" hidden="1" customHeight="1">
      <c r="A254" s="1"/>
      <c r="B254" s="1"/>
      <c r="C254" s="297"/>
      <c r="D254" s="297"/>
      <c r="E254" s="297"/>
      <c r="F254" s="297"/>
      <c r="G254" s="297"/>
      <c r="H254" s="297"/>
      <c r="I254" s="297">
        <v>168</v>
      </c>
      <c r="J254" s="297"/>
      <c r="K254" s="297"/>
      <c r="L254" s="297"/>
      <c r="M254" s="297"/>
      <c r="N254" s="297"/>
      <c r="O254" s="297"/>
      <c r="P254" s="297"/>
      <c r="Q254" s="1"/>
      <c r="R254" s="1"/>
      <c r="S254" s="1"/>
      <c r="T254" s="1"/>
      <c r="U254" s="1"/>
      <c r="V254" s="1"/>
      <c r="W254" s="1"/>
      <c r="X254" s="1"/>
      <c r="Y254" s="1"/>
      <c r="Z254" s="1"/>
    </row>
    <row r="255" spans="1:26" ht="15.75" hidden="1" customHeight="1">
      <c r="A255" s="1"/>
      <c r="B255" s="1"/>
      <c r="C255" s="297"/>
      <c r="D255" s="297"/>
      <c r="E255" s="297"/>
      <c r="F255" s="297"/>
      <c r="G255" s="297"/>
      <c r="H255" s="297"/>
      <c r="I255" s="297">
        <v>169</v>
      </c>
      <c r="J255" s="297"/>
      <c r="K255" s="297"/>
      <c r="L255" s="297"/>
      <c r="M255" s="297"/>
      <c r="N255" s="297"/>
      <c r="O255" s="297"/>
      <c r="P255" s="297"/>
      <c r="Q255" s="1"/>
      <c r="R255" s="1"/>
      <c r="S255" s="1"/>
      <c r="T255" s="1"/>
      <c r="U255" s="1"/>
      <c r="V255" s="1"/>
      <c r="W255" s="1"/>
      <c r="X255" s="1"/>
      <c r="Y255" s="1"/>
      <c r="Z255" s="1"/>
    </row>
    <row r="256" spans="1:26" ht="15.75" hidden="1" customHeight="1">
      <c r="A256" s="1"/>
      <c r="B256" s="1"/>
      <c r="C256" s="297"/>
      <c r="D256" s="297"/>
      <c r="E256" s="297"/>
      <c r="F256" s="297"/>
      <c r="G256" s="297"/>
      <c r="H256" s="297"/>
      <c r="I256" s="297">
        <v>170</v>
      </c>
      <c r="J256" s="297"/>
      <c r="K256" s="297"/>
      <c r="L256" s="297"/>
      <c r="M256" s="297"/>
      <c r="N256" s="297"/>
      <c r="O256" s="297"/>
      <c r="P256" s="297"/>
      <c r="Q256" s="1"/>
      <c r="R256" s="1"/>
      <c r="S256" s="1"/>
      <c r="T256" s="1"/>
      <c r="U256" s="1"/>
      <c r="V256" s="1"/>
      <c r="W256" s="1"/>
      <c r="X256" s="1"/>
      <c r="Y256" s="1"/>
      <c r="Z256" s="1"/>
    </row>
    <row r="257" spans="1:26" ht="15.75" hidden="1" customHeight="1">
      <c r="A257" s="1"/>
      <c r="B257" s="1"/>
      <c r="C257" s="297"/>
      <c r="D257" s="297"/>
      <c r="E257" s="297"/>
      <c r="F257" s="297"/>
      <c r="G257" s="297"/>
      <c r="H257" s="297"/>
      <c r="I257" s="297">
        <v>171</v>
      </c>
      <c r="J257" s="297"/>
      <c r="K257" s="297"/>
      <c r="L257" s="297"/>
      <c r="M257" s="297"/>
      <c r="N257" s="297"/>
      <c r="O257" s="297"/>
      <c r="P257" s="297"/>
      <c r="Q257" s="1"/>
      <c r="R257" s="1"/>
      <c r="S257" s="1"/>
      <c r="T257" s="1"/>
      <c r="U257" s="1"/>
      <c r="V257" s="1"/>
      <c r="W257" s="1"/>
      <c r="X257" s="1"/>
      <c r="Y257" s="1"/>
      <c r="Z257" s="1"/>
    </row>
    <row r="258" spans="1:26" ht="15.75" hidden="1" customHeight="1">
      <c r="A258" s="1"/>
      <c r="B258" s="1"/>
      <c r="C258" s="297"/>
      <c r="D258" s="297"/>
      <c r="E258" s="297"/>
      <c r="F258" s="297"/>
      <c r="G258" s="297"/>
      <c r="H258" s="297"/>
      <c r="I258" s="297">
        <v>172</v>
      </c>
      <c r="J258" s="297"/>
      <c r="K258" s="297"/>
      <c r="L258" s="297"/>
      <c r="M258" s="297"/>
      <c r="N258" s="297"/>
      <c r="O258" s="297"/>
      <c r="P258" s="297"/>
      <c r="Q258" s="1"/>
      <c r="R258" s="1"/>
      <c r="S258" s="1"/>
      <c r="T258" s="1"/>
      <c r="U258" s="1"/>
      <c r="V258" s="1"/>
      <c r="W258" s="1"/>
      <c r="X258" s="1"/>
      <c r="Y258" s="1"/>
      <c r="Z258" s="1"/>
    </row>
    <row r="259" spans="1:26" ht="15.75" hidden="1" customHeight="1">
      <c r="A259" s="1"/>
      <c r="B259" s="1"/>
      <c r="C259" s="297"/>
      <c r="D259" s="297"/>
      <c r="E259" s="297"/>
      <c r="F259" s="297"/>
      <c r="G259" s="297"/>
      <c r="H259" s="297"/>
      <c r="I259" s="297">
        <v>173</v>
      </c>
      <c r="J259" s="297"/>
      <c r="K259" s="297"/>
      <c r="L259" s="297"/>
      <c r="M259" s="297"/>
      <c r="N259" s="297"/>
      <c r="O259" s="297"/>
      <c r="P259" s="297"/>
      <c r="Q259" s="1"/>
      <c r="R259" s="1"/>
      <c r="S259" s="1"/>
      <c r="T259" s="1"/>
      <c r="U259" s="1"/>
      <c r="V259" s="1"/>
      <c r="W259" s="1"/>
      <c r="X259" s="1"/>
      <c r="Y259" s="1"/>
      <c r="Z259" s="1"/>
    </row>
    <row r="260" spans="1:26" ht="15.75" hidden="1" customHeight="1">
      <c r="A260" s="1"/>
      <c r="B260" s="1"/>
      <c r="C260" s="297"/>
      <c r="D260" s="297"/>
      <c r="E260" s="297"/>
      <c r="F260" s="297"/>
      <c r="G260" s="297"/>
      <c r="H260" s="297"/>
      <c r="I260" s="297">
        <v>174</v>
      </c>
      <c r="J260" s="297"/>
      <c r="K260" s="297"/>
      <c r="L260" s="297"/>
      <c r="M260" s="297"/>
      <c r="N260" s="297"/>
      <c r="O260" s="297"/>
      <c r="P260" s="297"/>
      <c r="Q260" s="1"/>
      <c r="R260" s="1"/>
      <c r="S260" s="1"/>
      <c r="T260" s="1"/>
      <c r="U260" s="1"/>
      <c r="V260" s="1"/>
      <c r="W260" s="1"/>
      <c r="X260" s="1"/>
      <c r="Y260" s="1"/>
      <c r="Z260" s="1"/>
    </row>
    <row r="261" spans="1:26" ht="15.75" hidden="1" customHeight="1">
      <c r="A261" s="1"/>
      <c r="B261" s="1"/>
      <c r="C261" s="297"/>
      <c r="D261" s="297"/>
      <c r="E261" s="297"/>
      <c r="F261" s="297"/>
      <c r="G261" s="297"/>
      <c r="H261" s="297"/>
      <c r="I261" s="297">
        <v>175</v>
      </c>
      <c r="J261" s="297"/>
      <c r="K261" s="297"/>
      <c r="L261" s="297"/>
      <c r="M261" s="297"/>
      <c r="N261" s="297"/>
      <c r="O261" s="297"/>
      <c r="P261" s="297"/>
      <c r="Q261" s="1"/>
      <c r="R261" s="1"/>
      <c r="S261" s="1"/>
      <c r="T261" s="1"/>
      <c r="U261" s="1"/>
      <c r="V261" s="1"/>
      <c r="W261" s="1"/>
      <c r="X261" s="1"/>
      <c r="Y261" s="1"/>
      <c r="Z261" s="1"/>
    </row>
    <row r="262" spans="1:26" ht="15.75" hidden="1" customHeight="1">
      <c r="A262" s="1"/>
      <c r="B262" s="1"/>
      <c r="C262" s="297"/>
      <c r="D262" s="297"/>
      <c r="E262" s="297"/>
      <c r="F262" s="297"/>
      <c r="G262" s="297"/>
      <c r="H262" s="297"/>
      <c r="I262" s="297">
        <v>176</v>
      </c>
      <c r="J262" s="297"/>
      <c r="K262" s="297"/>
      <c r="L262" s="297"/>
      <c r="M262" s="297"/>
      <c r="N262" s="297"/>
      <c r="O262" s="297"/>
      <c r="P262" s="297"/>
      <c r="Q262" s="1"/>
      <c r="R262" s="1"/>
      <c r="S262" s="1"/>
      <c r="T262" s="1"/>
      <c r="U262" s="1"/>
      <c r="V262" s="1"/>
      <c r="W262" s="1"/>
      <c r="X262" s="1"/>
      <c r="Y262" s="1"/>
      <c r="Z262" s="1"/>
    </row>
    <row r="263" spans="1:26" ht="15.75" hidden="1" customHeight="1">
      <c r="A263" s="1"/>
      <c r="B263" s="1"/>
      <c r="C263" s="297"/>
      <c r="D263" s="297"/>
      <c r="E263" s="297"/>
      <c r="F263" s="297"/>
      <c r="G263" s="297"/>
      <c r="H263" s="297"/>
      <c r="I263" s="297">
        <v>177</v>
      </c>
      <c r="J263" s="297"/>
      <c r="K263" s="297"/>
      <c r="L263" s="297"/>
      <c r="M263" s="297"/>
      <c r="N263" s="297"/>
      <c r="O263" s="297"/>
      <c r="P263" s="297"/>
      <c r="Q263" s="1"/>
      <c r="R263" s="1"/>
      <c r="S263" s="1"/>
      <c r="T263" s="1"/>
      <c r="U263" s="1"/>
      <c r="V263" s="1"/>
      <c r="W263" s="1"/>
      <c r="X263" s="1"/>
      <c r="Y263" s="1"/>
      <c r="Z263" s="1"/>
    </row>
    <row r="264" spans="1:26" ht="15.75" hidden="1" customHeight="1">
      <c r="A264" s="1"/>
      <c r="B264" s="1"/>
      <c r="C264" s="297"/>
      <c r="D264" s="297"/>
      <c r="E264" s="297"/>
      <c r="F264" s="297"/>
      <c r="G264" s="297"/>
      <c r="H264" s="297"/>
      <c r="I264" s="297">
        <v>178</v>
      </c>
      <c r="J264" s="297"/>
      <c r="K264" s="297"/>
      <c r="L264" s="297"/>
      <c r="M264" s="297"/>
      <c r="N264" s="297"/>
      <c r="O264" s="297"/>
      <c r="P264" s="297"/>
      <c r="Q264" s="1"/>
      <c r="R264" s="1"/>
      <c r="S264" s="1"/>
      <c r="T264" s="1"/>
      <c r="U264" s="1"/>
      <c r="V264" s="1"/>
      <c r="W264" s="1"/>
      <c r="X264" s="1"/>
      <c r="Y264" s="1"/>
      <c r="Z264" s="1"/>
    </row>
    <row r="265" spans="1:26" ht="15.75" hidden="1" customHeight="1">
      <c r="A265" s="1"/>
      <c r="B265" s="1"/>
      <c r="C265" s="297"/>
      <c r="D265" s="297"/>
      <c r="E265" s="297"/>
      <c r="F265" s="297"/>
      <c r="G265" s="297"/>
      <c r="H265" s="297"/>
      <c r="I265" s="297">
        <v>179</v>
      </c>
      <c r="J265" s="297"/>
      <c r="K265" s="297"/>
      <c r="L265" s="297"/>
      <c r="M265" s="297"/>
      <c r="N265" s="297"/>
      <c r="O265" s="297"/>
      <c r="P265" s="297"/>
      <c r="Q265" s="1"/>
      <c r="R265" s="1"/>
      <c r="S265" s="1"/>
      <c r="T265" s="1"/>
      <c r="U265" s="1"/>
      <c r="V265" s="1"/>
      <c r="W265" s="1"/>
      <c r="X265" s="1"/>
      <c r="Y265" s="1"/>
      <c r="Z265" s="1"/>
    </row>
    <row r="266" spans="1:26" ht="15.75" hidden="1" customHeight="1">
      <c r="A266" s="1"/>
      <c r="B266" s="1"/>
      <c r="C266" s="297"/>
      <c r="D266" s="297"/>
      <c r="E266" s="297"/>
      <c r="F266" s="297"/>
      <c r="G266" s="297"/>
      <c r="H266" s="297"/>
      <c r="I266" s="297">
        <v>180</v>
      </c>
      <c r="J266" s="297"/>
      <c r="K266" s="297"/>
      <c r="L266" s="297"/>
      <c r="M266" s="297"/>
      <c r="N266" s="297"/>
      <c r="O266" s="297"/>
      <c r="P266" s="297"/>
      <c r="Q266" s="1"/>
      <c r="R266" s="1"/>
      <c r="S266" s="1"/>
      <c r="T266" s="1"/>
      <c r="U266" s="1"/>
      <c r="V266" s="1"/>
      <c r="W266" s="1"/>
      <c r="X266" s="1"/>
      <c r="Y266" s="1"/>
      <c r="Z266" s="1"/>
    </row>
    <row r="267" spans="1:26" ht="15.75" hidden="1" customHeight="1">
      <c r="A267" s="1"/>
      <c r="B267" s="1"/>
      <c r="C267" s="297"/>
      <c r="D267" s="297"/>
      <c r="E267" s="297"/>
      <c r="F267" s="297"/>
      <c r="G267" s="297"/>
      <c r="H267" s="297"/>
      <c r="I267" s="297">
        <v>181</v>
      </c>
      <c r="J267" s="297"/>
      <c r="K267" s="297"/>
      <c r="L267" s="297"/>
      <c r="M267" s="297"/>
      <c r="N267" s="297"/>
      <c r="O267" s="297"/>
      <c r="P267" s="297"/>
      <c r="Q267" s="1"/>
      <c r="R267" s="1"/>
      <c r="S267" s="1"/>
      <c r="T267" s="1"/>
      <c r="U267" s="1"/>
      <c r="V267" s="1"/>
      <c r="W267" s="1"/>
      <c r="X267" s="1"/>
      <c r="Y267" s="1"/>
      <c r="Z267" s="1"/>
    </row>
    <row r="268" spans="1:26" ht="15.75" hidden="1" customHeight="1">
      <c r="A268" s="1"/>
      <c r="B268" s="1"/>
      <c r="C268" s="297"/>
      <c r="D268" s="297"/>
      <c r="E268" s="297"/>
      <c r="F268" s="297"/>
      <c r="G268" s="297"/>
      <c r="H268" s="297"/>
      <c r="I268" s="297">
        <v>182</v>
      </c>
      <c r="J268" s="297"/>
      <c r="K268" s="297"/>
      <c r="L268" s="297"/>
      <c r="M268" s="297"/>
      <c r="N268" s="297"/>
      <c r="O268" s="297"/>
      <c r="P268" s="297"/>
      <c r="Q268" s="1"/>
      <c r="R268" s="1"/>
      <c r="S268" s="1"/>
      <c r="T268" s="1"/>
      <c r="U268" s="1"/>
      <c r="V268" s="1"/>
      <c r="W268" s="1"/>
      <c r="X268" s="1"/>
      <c r="Y268" s="1"/>
      <c r="Z268" s="1"/>
    </row>
    <row r="269" spans="1:26" ht="15.75" hidden="1" customHeight="1">
      <c r="A269" s="1"/>
      <c r="B269" s="1"/>
      <c r="C269" s="297"/>
      <c r="D269" s="297"/>
      <c r="E269" s="297"/>
      <c r="F269" s="297"/>
      <c r="G269" s="297"/>
      <c r="H269" s="297"/>
      <c r="I269" s="297">
        <v>183</v>
      </c>
      <c r="J269" s="297"/>
      <c r="K269" s="297"/>
      <c r="L269" s="297"/>
      <c r="M269" s="297"/>
      <c r="N269" s="297"/>
      <c r="O269" s="297"/>
      <c r="P269" s="297"/>
      <c r="Q269" s="1"/>
      <c r="R269" s="1"/>
      <c r="S269" s="1"/>
      <c r="T269" s="1"/>
      <c r="U269" s="1"/>
      <c r="V269" s="1"/>
      <c r="W269" s="1"/>
      <c r="X269" s="1"/>
      <c r="Y269" s="1"/>
      <c r="Z269" s="1"/>
    </row>
    <row r="270" spans="1:26" ht="15.75" hidden="1" customHeight="1">
      <c r="A270" s="1"/>
      <c r="B270" s="1"/>
      <c r="C270" s="297"/>
      <c r="D270" s="297"/>
      <c r="E270" s="297"/>
      <c r="F270" s="297"/>
      <c r="G270" s="297"/>
      <c r="H270" s="297"/>
      <c r="I270" s="297">
        <v>184</v>
      </c>
      <c r="J270" s="297"/>
      <c r="K270" s="297"/>
      <c r="L270" s="297"/>
      <c r="M270" s="297"/>
      <c r="N270" s="297"/>
      <c r="O270" s="297"/>
      <c r="P270" s="297"/>
      <c r="Q270" s="1"/>
      <c r="R270" s="1"/>
      <c r="S270" s="1"/>
      <c r="T270" s="1"/>
      <c r="U270" s="1"/>
      <c r="V270" s="1"/>
      <c r="W270" s="1"/>
      <c r="X270" s="1"/>
      <c r="Y270" s="1"/>
      <c r="Z270" s="1"/>
    </row>
    <row r="271" spans="1:26" ht="15.75" hidden="1" customHeight="1">
      <c r="A271" s="1"/>
      <c r="B271" s="1"/>
      <c r="C271" s="297"/>
      <c r="D271" s="297"/>
      <c r="E271" s="297"/>
      <c r="F271" s="297"/>
      <c r="G271" s="297"/>
      <c r="H271" s="297"/>
      <c r="I271" s="297">
        <v>185</v>
      </c>
      <c r="J271" s="297"/>
      <c r="K271" s="297"/>
      <c r="L271" s="297"/>
      <c r="M271" s="297"/>
      <c r="N271" s="297"/>
      <c r="O271" s="297"/>
      <c r="P271" s="297"/>
      <c r="Q271" s="1"/>
      <c r="R271" s="1"/>
      <c r="S271" s="1"/>
      <c r="T271" s="1"/>
      <c r="U271" s="1"/>
      <c r="V271" s="1"/>
      <c r="W271" s="1"/>
      <c r="X271" s="1"/>
      <c r="Y271" s="1"/>
      <c r="Z271" s="1"/>
    </row>
    <row r="272" spans="1:26" ht="15.75" hidden="1" customHeight="1">
      <c r="A272" s="1"/>
      <c r="B272" s="1"/>
      <c r="C272" s="297"/>
      <c r="D272" s="297"/>
      <c r="E272" s="297"/>
      <c r="F272" s="297"/>
      <c r="G272" s="297"/>
      <c r="H272" s="297"/>
      <c r="I272" s="297">
        <v>186</v>
      </c>
      <c r="J272" s="297"/>
      <c r="K272" s="297"/>
      <c r="L272" s="297"/>
      <c r="M272" s="297"/>
      <c r="N272" s="297"/>
      <c r="O272" s="297"/>
      <c r="P272" s="297"/>
      <c r="Q272" s="1"/>
      <c r="R272" s="1"/>
      <c r="S272" s="1"/>
      <c r="T272" s="1"/>
      <c r="U272" s="1"/>
      <c r="V272" s="1"/>
      <c r="W272" s="1"/>
      <c r="X272" s="1"/>
      <c r="Y272" s="1"/>
      <c r="Z272" s="1"/>
    </row>
    <row r="273" spans="1:26" ht="15.75" hidden="1" customHeight="1">
      <c r="A273" s="1"/>
      <c r="B273" s="1"/>
      <c r="C273" s="297"/>
      <c r="D273" s="297"/>
      <c r="E273" s="297"/>
      <c r="F273" s="297"/>
      <c r="G273" s="297"/>
      <c r="H273" s="297"/>
      <c r="I273" s="297">
        <v>187</v>
      </c>
      <c r="J273" s="297"/>
      <c r="K273" s="297"/>
      <c r="L273" s="297"/>
      <c r="M273" s="297"/>
      <c r="N273" s="297"/>
      <c r="O273" s="297"/>
      <c r="P273" s="297"/>
      <c r="Q273" s="1"/>
      <c r="R273" s="1"/>
      <c r="S273" s="1"/>
      <c r="T273" s="1"/>
      <c r="U273" s="1"/>
      <c r="V273" s="1"/>
      <c r="W273" s="1"/>
      <c r="X273" s="1"/>
      <c r="Y273" s="1"/>
      <c r="Z273" s="1"/>
    </row>
    <row r="274" spans="1:26" ht="15.75" hidden="1" customHeight="1">
      <c r="A274" s="1"/>
      <c r="B274" s="1"/>
      <c r="C274" s="297"/>
      <c r="D274" s="297"/>
      <c r="E274" s="297"/>
      <c r="F274" s="297"/>
      <c r="G274" s="297"/>
      <c r="H274" s="297"/>
      <c r="I274" s="297">
        <v>188</v>
      </c>
      <c r="J274" s="297"/>
      <c r="K274" s="297"/>
      <c r="L274" s="297"/>
      <c r="M274" s="297"/>
      <c r="N274" s="297"/>
      <c r="O274" s="297"/>
      <c r="P274" s="297"/>
      <c r="Q274" s="1"/>
      <c r="R274" s="1"/>
      <c r="S274" s="1"/>
      <c r="T274" s="1"/>
      <c r="U274" s="1"/>
      <c r="V274" s="1"/>
      <c r="W274" s="1"/>
      <c r="X274" s="1"/>
      <c r="Y274" s="1"/>
      <c r="Z274" s="1"/>
    </row>
    <row r="275" spans="1:26" ht="15.75" hidden="1" customHeight="1">
      <c r="A275" s="1"/>
      <c r="B275" s="1"/>
      <c r="C275" s="297"/>
      <c r="D275" s="297"/>
      <c r="E275" s="297"/>
      <c r="F275" s="297"/>
      <c r="G275" s="297"/>
      <c r="H275" s="297"/>
      <c r="I275" s="297">
        <v>189</v>
      </c>
      <c r="J275" s="297"/>
      <c r="K275" s="297"/>
      <c r="L275" s="297"/>
      <c r="M275" s="297"/>
      <c r="N275" s="297"/>
      <c r="O275" s="297"/>
      <c r="P275" s="297"/>
      <c r="Q275" s="1"/>
      <c r="R275" s="1"/>
      <c r="S275" s="1"/>
      <c r="T275" s="1"/>
      <c r="U275" s="1"/>
      <c r="V275" s="1"/>
      <c r="W275" s="1"/>
      <c r="X275" s="1"/>
      <c r="Y275" s="1"/>
      <c r="Z275" s="1"/>
    </row>
    <row r="276" spans="1:26" ht="15.75" hidden="1" customHeight="1">
      <c r="A276" s="1"/>
      <c r="B276" s="1"/>
      <c r="C276" s="297"/>
      <c r="D276" s="297"/>
      <c r="E276" s="297"/>
      <c r="F276" s="297"/>
      <c r="G276" s="297"/>
      <c r="H276" s="297"/>
      <c r="I276" s="297">
        <v>190</v>
      </c>
      <c r="J276" s="297"/>
      <c r="K276" s="297"/>
      <c r="L276" s="297"/>
      <c r="M276" s="297"/>
      <c r="N276" s="297"/>
      <c r="O276" s="297"/>
      <c r="P276" s="297"/>
      <c r="Q276" s="1"/>
      <c r="R276" s="1"/>
      <c r="S276" s="1"/>
      <c r="T276" s="1"/>
      <c r="U276" s="1"/>
      <c r="V276" s="1"/>
      <c r="W276" s="1"/>
      <c r="X276" s="1"/>
      <c r="Y276" s="1"/>
      <c r="Z276" s="1"/>
    </row>
    <row r="277" spans="1:26" ht="15.75" hidden="1" customHeight="1">
      <c r="A277" s="1"/>
      <c r="B277" s="1"/>
      <c r="C277" s="297"/>
      <c r="D277" s="297"/>
      <c r="E277" s="297"/>
      <c r="F277" s="297"/>
      <c r="G277" s="297"/>
      <c r="H277" s="297"/>
      <c r="I277" s="297">
        <v>191</v>
      </c>
      <c r="J277" s="297"/>
      <c r="K277" s="297"/>
      <c r="L277" s="297"/>
      <c r="M277" s="297"/>
      <c r="N277" s="297"/>
      <c r="O277" s="297"/>
      <c r="P277" s="297"/>
      <c r="Q277" s="1"/>
      <c r="R277" s="1"/>
      <c r="S277" s="1"/>
      <c r="T277" s="1"/>
      <c r="U277" s="1"/>
      <c r="V277" s="1"/>
      <c r="W277" s="1"/>
      <c r="X277" s="1"/>
      <c r="Y277" s="1"/>
      <c r="Z277" s="1"/>
    </row>
    <row r="278" spans="1:26" ht="15.75" hidden="1" customHeight="1">
      <c r="A278" s="1"/>
      <c r="B278" s="1"/>
      <c r="C278" s="297"/>
      <c r="D278" s="297"/>
      <c r="E278" s="297"/>
      <c r="F278" s="297"/>
      <c r="G278" s="297"/>
      <c r="H278" s="297"/>
      <c r="I278" s="297">
        <v>192</v>
      </c>
      <c r="J278" s="297"/>
      <c r="K278" s="297"/>
      <c r="L278" s="297"/>
      <c r="M278" s="297"/>
      <c r="N278" s="297"/>
      <c r="O278" s="297"/>
      <c r="P278" s="297"/>
      <c r="Q278" s="1"/>
      <c r="R278" s="1"/>
      <c r="S278" s="1"/>
      <c r="T278" s="1"/>
      <c r="U278" s="1"/>
      <c r="V278" s="1"/>
      <c r="W278" s="1"/>
      <c r="X278" s="1"/>
      <c r="Y278" s="1"/>
      <c r="Z278" s="1"/>
    </row>
    <row r="279" spans="1:26" ht="15.75" hidden="1" customHeight="1">
      <c r="A279" s="1"/>
      <c r="B279" s="1"/>
      <c r="C279" s="297"/>
      <c r="D279" s="297"/>
      <c r="E279" s="297"/>
      <c r="F279" s="297"/>
      <c r="G279" s="297"/>
      <c r="H279" s="297"/>
      <c r="I279" s="297">
        <v>193</v>
      </c>
      <c r="J279" s="297"/>
      <c r="K279" s="297"/>
      <c r="L279" s="297"/>
      <c r="M279" s="297"/>
      <c r="N279" s="297"/>
      <c r="O279" s="297"/>
      <c r="P279" s="297"/>
      <c r="Q279" s="1"/>
      <c r="R279" s="1"/>
      <c r="S279" s="1"/>
      <c r="T279" s="1"/>
      <c r="U279" s="1"/>
      <c r="V279" s="1"/>
      <c r="W279" s="1"/>
      <c r="X279" s="1"/>
      <c r="Y279" s="1"/>
      <c r="Z279" s="1"/>
    </row>
    <row r="280" spans="1:26" ht="15.75" hidden="1" customHeight="1">
      <c r="A280" s="1"/>
      <c r="B280" s="1"/>
      <c r="C280" s="297"/>
      <c r="D280" s="297"/>
      <c r="E280" s="297"/>
      <c r="F280" s="297"/>
      <c r="G280" s="297"/>
      <c r="H280" s="297"/>
      <c r="I280" s="297">
        <v>194</v>
      </c>
      <c r="J280" s="297"/>
      <c r="K280" s="297"/>
      <c r="L280" s="297"/>
      <c r="M280" s="297"/>
      <c r="N280" s="297"/>
      <c r="O280" s="297"/>
      <c r="P280" s="297"/>
      <c r="Q280" s="1"/>
      <c r="R280" s="1"/>
      <c r="S280" s="1"/>
      <c r="T280" s="1"/>
      <c r="U280" s="1"/>
      <c r="V280" s="1"/>
      <c r="W280" s="1"/>
      <c r="X280" s="1"/>
      <c r="Y280" s="1"/>
      <c r="Z280" s="1"/>
    </row>
    <row r="281" spans="1:26" ht="15.75" hidden="1" customHeight="1">
      <c r="A281" s="1"/>
      <c r="B281" s="1"/>
      <c r="C281" s="297"/>
      <c r="D281" s="297"/>
      <c r="E281" s="297"/>
      <c r="F281" s="297"/>
      <c r="G281" s="297"/>
      <c r="H281" s="297"/>
      <c r="I281" s="297">
        <v>195</v>
      </c>
      <c r="J281" s="297"/>
      <c r="K281" s="297"/>
      <c r="L281" s="297"/>
      <c r="M281" s="297"/>
      <c r="N281" s="297"/>
      <c r="O281" s="297"/>
      <c r="P281" s="297"/>
      <c r="Q281" s="1"/>
      <c r="R281" s="1"/>
      <c r="S281" s="1"/>
      <c r="T281" s="1"/>
      <c r="U281" s="1"/>
      <c r="V281" s="1"/>
      <c r="W281" s="1"/>
      <c r="X281" s="1"/>
      <c r="Y281" s="1"/>
      <c r="Z281" s="1"/>
    </row>
    <row r="282" spans="1:26" ht="15.75" hidden="1" customHeight="1">
      <c r="A282" s="1"/>
      <c r="B282" s="1"/>
      <c r="C282" s="297"/>
      <c r="D282" s="297"/>
      <c r="E282" s="297"/>
      <c r="F282" s="297"/>
      <c r="G282" s="297"/>
      <c r="H282" s="297"/>
      <c r="I282" s="297">
        <v>196</v>
      </c>
      <c r="J282" s="297"/>
      <c r="K282" s="297"/>
      <c r="L282" s="297"/>
      <c r="M282" s="297"/>
      <c r="N282" s="297"/>
      <c r="O282" s="297"/>
      <c r="P282" s="297"/>
      <c r="Q282" s="1"/>
      <c r="R282" s="1"/>
      <c r="S282" s="1"/>
      <c r="T282" s="1"/>
      <c r="U282" s="1"/>
      <c r="V282" s="1"/>
      <c r="W282" s="1"/>
      <c r="X282" s="1"/>
      <c r="Y282" s="1"/>
      <c r="Z282" s="1"/>
    </row>
    <row r="283" spans="1:26" ht="15.75" hidden="1" customHeight="1">
      <c r="A283" s="1"/>
      <c r="B283" s="1"/>
      <c r="C283" s="297"/>
      <c r="D283" s="297"/>
      <c r="E283" s="297"/>
      <c r="F283" s="297"/>
      <c r="G283" s="297"/>
      <c r="H283" s="297"/>
      <c r="I283" s="297">
        <v>197</v>
      </c>
      <c r="J283" s="297"/>
      <c r="K283" s="297"/>
      <c r="L283" s="297"/>
      <c r="M283" s="297"/>
      <c r="N283" s="297"/>
      <c r="O283" s="297"/>
      <c r="P283" s="297"/>
      <c r="Q283" s="1"/>
      <c r="R283" s="1"/>
      <c r="S283" s="1"/>
      <c r="T283" s="1"/>
      <c r="U283" s="1"/>
      <c r="V283" s="1"/>
      <c r="W283" s="1"/>
      <c r="X283" s="1"/>
      <c r="Y283" s="1"/>
      <c r="Z283" s="1"/>
    </row>
    <row r="284" spans="1:26" ht="15.75" hidden="1" customHeight="1">
      <c r="A284" s="1"/>
      <c r="B284" s="1"/>
      <c r="C284" s="297"/>
      <c r="D284" s="297"/>
      <c r="E284" s="297"/>
      <c r="F284" s="297"/>
      <c r="G284" s="297"/>
      <c r="H284" s="297"/>
      <c r="I284" s="297">
        <v>198</v>
      </c>
      <c r="J284" s="297"/>
      <c r="K284" s="297"/>
      <c r="L284" s="297"/>
      <c r="M284" s="297"/>
      <c r="N284" s="297"/>
      <c r="O284" s="297"/>
      <c r="P284" s="297"/>
      <c r="Q284" s="1"/>
      <c r="R284" s="1"/>
      <c r="S284" s="1"/>
      <c r="T284" s="1"/>
      <c r="U284" s="1"/>
      <c r="V284" s="1"/>
      <c r="W284" s="1"/>
      <c r="X284" s="1"/>
      <c r="Y284" s="1"/>
      <c r="Z284" s="1"/>
    </row>
    <row r="285" spans="1:26" ht="15.75" hidden="1" customHeight="1">
      <c r="A285" s="1"/>
      <c r="B285" s="1"/>
      <c r="C285" s="297"/>
      <c r="D285" s="297"/>
      <c r="E285" s="297"/>
      <c r="F285" s="297"/>
      <c r="G285" s="297"/>
      <c r="H285" s="297"/>
      <c r="I285" s="297">
        <v>199</v>
      </c>
      <c r="J285" s="297"/>
      <c r="K285" s="297"/>
      <c r="L285" s="297"/>
      <c r="M285" s="297"/>
      <c r="N285" s="297"/>
      <c r="O285" s="297"/>
      <c r="P285" s="297"/>
      <c r="Q285" s="1"/>
      <c r="R285" s="1"/>
      <c r="S285" s="1"/>
      <c r="T285" s="1"/>
      <c r="U285" s="1"/>
      <c r="V285" s="1"/>
      <c r="W285" s="1"/>
      <c r="X285" s="1"/>
      <c r="Y285" s="1"/>
      <c r="Z285" s="1"/>
    </row>
    <row r="286" spans="1:26" ht="15.75" hidden="1" customHeight="1">
      <c r="A286" s="1"/>
      <c r="B286" s="1"/>
      <c r="C286" s="297"/>
      <c r="D286" s="297"/>
      <c r="E286" s="297"/>
      <c r="F286" s="297"/>
      <c r="G286" s="297"/>
      <c r="H286" s="297"/>
      <c r="I286" s="297">
        <v>200</v>
      </c>
      <c r="J286" s="297"/>
      <c r="K286" s="297"/>
      <c r="L286" s="297"/>
      <c r="M286" s="297"/>
      <c r="N286" s="297"/>
      <c r="O286" s="297"/>
      <c r="P286" s="297"/>
      <c r="Q286" s="1"/>
      <c r="R286" s="1"/>
      <c r="S286" s="1"/>
      <c r="T286" s="1"/>
      <c r="U286" s="1"/>
      <c r="V286" s="1"/>
      <c r="W286" s="1"/>
      <c r="X286" s="1"/>
      <c r="Y286" s="1"/>
      <c r="Z286" s="1"/>
    </row>
    <row r="287" spans="1:26" ht="15.75" customHeight="1">
      <c r="A287" s="1"/>
      <c r="B287" s="1"/>
      <c r="C287" s="297"/>
      <c r="D287" s="297"/>
      <c r="E287" s="297"/>
      <c r="F287" s="297"/>
      <c r="G287" s="297"/>
      <c r="H287" s="297"/>
      <c r="I287" s="297"/>
      <c r="J287" s="297"/>
      <c r="K287" s="297"/>
      <c r="L287" s="297"/>
      <c r="M287" s="297"/>
      <c r="N287" s="297"/>
      <c r="O287" s="297"/>
      <c r="P287" s="297"/>
      <c r="Q287" s="1"/>
      <c r="R287" s="1"/>
      <c r="S287" s="1"/>
      <c r="T287" s="1"/>
      <c r="U287" s="1"/>
      <c r="V287" s="1"/>
      <c r="W287" s="1"/>
      <c r="X287" s="1"/>
      <c r="Y287" s="1"/>
      <c r="Z287" s="1"/>
    </row>
    <row r="288" spans="1:26" ht="15.75" customHeight="1">
      <c r="A288" s="1"/>
      <c r="B288" s="1"/>
      <c r="C288" s="297"/>
      <c r="D288" s="297"/>
      <c r="E288" s="297"/>
      <c r="F288" s="297"/>
      <c r="G288" s="297"/>
      <c r="H288" s="297"/>
      <c r="I288" s="297"/>
      <c r="J288" s="297"/>
      <c r="K288" s="297"/>
      <c r="L288" s="297"/>
      <c r="M288" s="297"/>
      <c r="N288" s="297"/>
      <c r="O288" s="297"/>
      <c r="P288" s="297"/>
      <c r="Q288" s="1"/>
      <c r="R288" s="1"/>
      <c r="S288" s="1"/>
      <c r="T288" s="1"/>
      <c r="U288" s="1"/>
      <c r="V288" s="1"/>
      <c r="W288" s="1"/>
      <c r="X288" s="1"/>
      <c r="Y288" s="1"/>
      <c r="Z288" s="1"/>
    </row>
    <row r="289" spans="1:26" ht="15.75" customHeight="1">
      <c r="A289" s="1"/>
      <c r="B289" s="1"/>
      <c r="C289" s="297"/>
      <c r="D289" s="297"/>
      <c r="E289" s="297"/>
      <c r="F289" s="297"/>
      <c r="G289" s="297"/>
      <c r="H289" s="297"/>
      <c r="I289" s="297"/>
      <c r="J289" s="297"/>
      <c r="K289" s="297"/>
      <c r="L289" s="297"/>
      <c r="M289" s="297"/>
      <c r="N289" s="297"/>
      <c r="O289" s="297"/>
      <c r="P289" s="297"/>
      <c r="Q289" s="1"/>
      <c r="R289" s="1"/>
      <c r="S289" s="1"/>
      <c r="T289" s="1"/>
      <c r="U289" s="1"/>
      <c r="V289" s="1"/>
      <c r="W289" s="1"/>
      <c r="X289" s="1"/>
      <c r="Y289" s="1"/>
      <c r="Z289" s="1"/>
    </row>
    <row r="290" spans="1:26" ht="15.75" customHeight="1">
      <c r="A290" s="1"/>
      <c r="B290" s="1"/>
      <c r="C290" s="297"/>
      <c r="D290" s="297"/>
      <c r="E290" s="297"/>
      <c r="F290" s="297"/>
      <c r="G290" s="297"/>
      <c r="H290" s="297"/>
      <c r="I290" s="297"/>
      <c r="J290" s="297"/>
      <c r="K290" s="297"/>
      <c r="L290" s="297"/>
      <c r="M290" s="297"/>
      <c r="N290" s="297"/>
      <c r="O290" s="297"/>
      <c r="P290" s="297"/>
      <c r="Q290" s="1"/>
      <c r="R290" s="1"/>
      <c r="S290" s="1"/>
      <c r="T290" s="1"/>
      <c r="U290" s="1"/>
      <c r="V290" s="1"/>
      <c r="W290" s="1"/>
      <c r="X290" s="1"/>
      <c r="Y290" s="1"/>
      <c r="Z290" s="1"/>
    </row>
    <row r="291" spans="1:26" ht="15.75" customHeight="1">
      <c r="A291" s="1"/>
      <c r="B291" s="1"/>
      <c r="C291" s="297"/>
      <c r="D291" s="297"/>
      <c r="E291" s="297"/>
      <c r="F291" s="297"/>
      <c r="G291" s="297"/>
      <c r="H291" s="297"/>
      <c r="I291" s="297"/>
      <c r="J291" s="297"/>
      <c r="K291" s="297"/>
      <c r="L291" s="297"/>
      <c r="M291" s="297"/>
      <c r="N291" s="297"/>
      <c r="O291" s="297"/>
      <c r="P291" s="297"/>
      <c r="Q291" s="1"/>
      <c r="R291" s="1"/>
      <c r="S291" s="1"/>
      <c r="T291" s="1"/>
      <c r="U291" s="1"/>
      <c r="V291" s="1"/>
      <c r="W291" s="1"/>
      <c r="X291" s="1"/>
      <c r="Y291" s="1"/>
      <c r="Z291" s="1"/>
    </row>
    <row r="292" spans="1:26" ht="15.75" customHeight="1">
      <c r="A292" s="1"/>
      <c r="B292" s="1"/>
      <c r="C292" s="297"/>
      <c r="D292" s="297"/>
      <c r="E292" s="297"/>
      <c r="F292" s="297"/>
      <c r="G292" s="297"/>
      <c r="H292" s="297"/>
      <c r="I292" s="297"/>
      <c r="J292" s="297"/>
      <c r="K292" s="297"/>
      <c r="L292" s="297"/>
      <c r="M292" s="297"/>
      <c r="N292" s="297"/>
      <c r="O292" s="297"/>
      <c r="P292" s="297"/>
      <c r="Q292" s="1"/>
      <c r="R292" s="1"/>
      <c r="S292" s="1"/>
      <c r="T292" s="1"/>
      <c r="U292" s="1"/>
      <c r="V292" s="1"/>
      <c r="W292" s="1"/>
      <c r="X292" s="1"/>
      <c r="Y292" s="1"/>
      <c r="Z292" s="1"/>
    </row>
    <row r="293" spans="1:26" ht="15.75" customHeight="1">
      <c r="A293" s="1"/>
      <c r="B293" s="1"/>
      <c r="C293" s="297"/>
      <c r="D293" s="297"/>
      <c r="E293" s="297"/>
      <c r="F293" s="297"/>
      <c r="G293" s="297"/>
      <c r="H293" s="297"/>
      <c r="I293" s="297"/>
      <c r="J293" s="297"/>
      <c r="K293" s="297"/>
      <c r="L293" s="297"/>
      <c r="M293" s="297"/>
      <c r="N293" s="297"/>
      <c r="O293" s="297"/>
      <c r="P293" s="297"/>
      <c r="Q293" s="1"/>
      <c r="R293" s="1"/>
      <c r="S293" s="1"/>
      <c r="T293" s="1"/>
      <c r="U293" s="1"/>
      <c r="V293" s="1"/>
      <c r="W293" s="1"/>
      <c r="X293" s="1"/>
      <c r="Y293" s="1"/>
      <c r="Z293" s="1"/>
    </row>
    <row r="294" spans="1:26" ht="15.75" customHeight="1">
      <c r="A294" s="1"/>
      <c r="B294" s="1"/>
      <c r="C294" s="297"/>
      <c r="D294" s="297"/>
      <c r="E294" s="297"/>
      <c r="F294" s="297"/>
      <c r="G294" s="297"/>
      <c r="H294" s="297"/>
      <c r="I294" s="297"/>
      <c r="J294" s="297"/>
      <c r="K294" s="297"/>
      <c r="L294" s="297"/>
      <c r="M294" s="297"/>
      <c r="N294" s="297"/>
      <c r="O294" s="297"/>
      <c r="P294" s="297"/>
      <c r="Q294" s="1"/>
      <c r="R294" s="1"/>
      <c r="S294" s="1"/>
      <c r="T294" s="1"/>
      <c r="U294" s="1"/>
      <c r="V294" s="1"/>
      <c r="W294" s="1"/>
      <c r="X294" s="1"/>
      <c r="Y294" s="1"/>
      <c r="Z294" s="1"/>
    </row>
    <row r="295" spans="1:26" ht="15.75" customHeight="1">
      <c r="A295" s="1"/>
      <c r="B295" s="1"/>
      <c r="C295" s="297"/>
      <c r="D295" s="297"/>
      <c r="E295" s="297"/>
      <c r="F295" s="297"/>
      <c r="G295" s="297"/>
      <c r="H295" s="297"/>
      <c r="I295" s="297"/>
      <c r="J295" s="297"/>
      <c r="K295" s="297"/>
      <c r="L295" s="297"/>
      <c r="M295" s="297"/>
      <c r="N295" s="297"/>
      <c r="O295" s="297"/>
      <c r="P295" s="297"/>
      <c r="Q295" s="1"/>
      <c r="R295" s="1"/>
      <c r="S295" s="1"/>
      <c r="T295" s="1"/>
      <c r="U295" s="1"/>
      <c r="V295" s="1"/>
      <c r="W295" s="1"/>
      <c r="X295" s="1"/>
      <c r="Y295" s="1"/>
      <c r="Z295" s="1"/>
    </row>
    <row r="296" spans="1:26" ht="15.75" customHeight="1">
      <c r="A296" s="1"/>
      <c r="B296" s="1"/>
      <c r="C296" s="297"/>
      <c r="D296" s="297"/>
      <c r="E296" s="297"/>
      <c r="F296" s="297"/>
      <c r="G296" s="297"/>
      <c r="H296" s="297"/>
      <c r="I296" s="297"/>
      <c r="J296" s="297"/>
      <c r="K296" s="297"/>
      <c r="L296" s="297"/>
      <c r="M296" s="297"/>
      <c r="N296" s="297"/>
      <c r="O296" s="297"/>
      <c r="P296" s="297"/>
      <c r="Q296" s="1"/>
      <c r="R296" s="1"/>
      <c r="S296" s="1"/>
      <c r="T296" s="1"/>
      <c r="U296" s="1"/>
      <c r="V296" s="1"/>
      <c r="W296" s="1"/>
      <c r="X296" s="1"/>
      <c r="Y296" s="1"/>
      <c r="Z296" s="1"/>
    </row>
    <row r="297" spans="1:26" ht="15.75" customHeight="1">
      <c r="A297" s="1"/>
      <c r="B297" s="1"/>
      <c r="C297" s="297"/>
      <c r="D297" s="297"/>
      <c r="E297" s="297"/>
      <c r="F297" s="297"/>
      <c r="G297" s="297"/>
      <c r="H297" s="297"/>
      <c r="I297" s="297"/>
      <c r="J297" s="297"/>
      <c r="K297" s="297"/>
      <c r="L297" s="297"/>
      <c r="M297" s="297"/>
      <c r="N297" s="297"/>
      <c r="O297" s="297"/>
      <c r="P297" s="297"/>
      <c r="Q297" s="1"/>
      <c r="R297" s="1"/>
      <c r="S297" s="1"/>
      <c r="T297" s="1"/>
      <c r="U297" s="1"/>
      <c r="V297" s="1"/>
      <c r="W297" s="1"/>
      <c r="X297" s="1"/>
      <c r="Y297" s="1"/>
      <c r="Z297" s="1"/>
    </row>
    <row r="298" spans="1:26" ht="15.75" customHeight="1">
      <c r="A298" s="1"/>
      <c r="B298" s="1"/>
      <c r="C298" s="297"/>
      <c r="D298" s="297"/>
      <c r="E298" s="297"/>
      <c r="F298" s="297"/>
      <c r="G298" s="297"/>
      <c r="H298" s="297"/>
      <c r="I298" s="297"/>
      <c r="J298" s="297"/>
      <c r="K298" s="297"/>
      <c r="L298" s="297"/>
      <c r="M298" s="297"/>
      <c r="N298" s="297"/>
      <c r="O298" s="297"/>
      <c r="P298" s="297"/>
      <c r="Q298" s="1"/>
      <c r="R298" s="1"/>
      <c r="S298" s="1"/>
      <c r="T298" s="1"/>
      <c r="U298" s="1"/>
      <c r="V298" s="1"/>
      <c r="W298" s="1"/>
      <c r="X298" s="1"/>
      <c r="Y298" s="1"/>
      <c r="Z298" s="1"/>
    </row>
    <row r="299" spans="1:26" ht="15.75" customHeight="1">
      <c r="A299" s="1"/>
      <c r="B299" s="1"/>
      <c r="C299" s="297"/>
      <c r="D299" s="297"/>
      <c r="E299" s="297"/>
      <c r="F299" s="297"/>
      <c r="G299" s="297"/>
      <c r="H299" s="297"/>
      <c r="I299" s="297"/>
      <c r="J299" s="297"/>
      <c r="K299" s="297"/>
      <c r="L299" s="297"/>
      <c r="M299" s="297"/>
      <c r="N299" s="297"/>
      <c r="O299" s="297"/>
      <c r="P299" s="297"/>
      <c r="Q299" s="1"/>
      <c r="R299" s="1"/>
      <c r="S299" s="1"/>
      <c r="T299" s="1"/>
      <c r="U299" s="1"/>
      <c r="V299" s="1"/>
      <c r="W299" s="1"/>
      <c r="X299" s="1"/>
      <c r="Y299" s="1"/>
      <c r="Z299" s="1"/>
    </row>
    <row r="300" spans="1:26" ht="15.75" customHeight="1">
      <c r="A300" s="1"/>
      <c r="B300" s="1"/>
      <c r="C300" s="297"/>
      <c r="D300" s="297"/>
      <c r="E300" s="297"/>
      <c r="F300" s="297"/>
      <c r="G300" s="297"/>
      <c r="H300" s="297"/>
      <c r="I300" s="297"/>
      <c r="J300" s="297"/>
      <c r="K300" s="297"/>
      <c r="L300" s="297"/>
      <c r="M300" s="297"/>
      <c r="N300" s="297"/>
      <c r="O300" s="297"/>
      <c r="P300" s="297"/>
      <c r="Q300" s="1"/>
      <c r="R300" s="1"/>
      <c r="S300" s="1"/>
      <c r="T300" s="1"/>
      <c r="U300" s="1"/>
      <c r="V300" s="1"/>
      <c r="W300" s="1"/>
      <c r="X300" s="1"/>
      <c r="Y300" s="1"/>
      <c r="Z300" s="1"/>
    </row>
    <row r="301" spans="1:26" ht="15.75" customHeight="1">
      <c r="A301" s="1"/>
      <c r="B301" s="1"/>
      <c r="C301" s="297"/>
      <c r="D301" s="297"/>
      <c r="E301" s="297"/>
      <c r="F301" s="297"/>
      <c r="G301" s="297"/>
      <c r="H301" s="297"/>
      <c r="I301" s="297"/>
      <c r="J301" s="297"/>
      <c r="K301" s="297"/>
      <c r="L301" s="297"/>
      <c r="M301" s="297"/>
      <c r="N301" s="297"/>
      <c r="O301" s="297"/>
      <c r="P301" s="297"/>
      <c r="Q301" s="1"/>
      <c r="R301" s="1"/>
      <c r="S301" s="1"/>
      <c r="T301" s="1"/>
      <c r="U301" s="1"/>
      <c r="V301" s="1"/>
      <c r="W301" s="1"/>
      <c r="X301" s="1"/>
      <c r="Y301" s="1"/>
      <c r="Z301" s="1"/>
    </row>
    <row r="302" spans="1:26" ht="15.75" customHeight="1">
      <c r="A302" s="1"/>
      <c r="B302" s="1"/>
      <c r="C302" s="297"/>
      <c r="D302" s="297"/>
      <c r="E302" s="297"/>
      <c r="F302" s="297"/>
      <c r="G302" s="297"/>
      <c r="H302" s="297"/>
      <c r="I302" s="297"/>
      <c r="J302" s="297"/>
      <c r="K302" s="297"/>
      <c r="L302" s="297"/>
      <c r="M302" s="297"/>
      <c r="N302" s="297"/>
      <c r="O302" s="297"/>
      <c r="P302" s="297"/>
      <c r="Q302" s="1"/>
      <c r="R302" s="1"/>
      <c r="S302" s="1"/>
      <c r="T302" s="1"/>
      <c r="U302" s="1"/>
      <c r="V302" s="1"/>
      <c r="W302" s="1"/>
      <c r="X302" s="1"/>
      <c r="Y302" s="1"/>
      <c r="Z302" s="1"/>
    </row>
    <row r="303" spans="1:26" ht="15.75" customHeight="1">
      <c r="A303" s="1"/>
      <c r="B303" s="1"/>
      <c r="C303" s="297"/>
      <c r="D303" s="297"/>
      <c r="E303" s="297"/>
      <c r="F303" s="297"/>
      <c r="G303" s="297"/>
      <c r="H303" s="297"/>
      <c r="I303" s="297"/>
      <c r="J303" s="297"/>
      <c r="K303" s="297"/>
      <c r="L303" s="297"/>
      <c r="M303" s="297"/>
      <c r="N303" s="297"/>
      <c r="O303" s="297"/>
      <c r="P303" s="297"/>
      <c r="Q303" s="1"/>
      <c r="R303" s="1"/>
      <c r="S303" s="1"/>
      <c r="T303" s="1"/>
      <c r="U303" s="1"/>
      <c r="V303" s="1"/>
      <c r="W303" s="1"/>
      <c r="X303" s="1"/>
      <c r="Y303" s="1"/>
      <c r="Z303" s="1"/>
    </row>
    <row r="304" spans="1:26" ht="15.75" customHeight="1">
      <c r="A304" s="1"/>
      <c r="B304" s="1"/>
      <c r="C304" s="297"/>
      <c r="D304" s="297"/>
      <c r="E304" s="297"/>
      <c r="F304" s="297"/>
      <c r="G304" s="297"/>
      <c r="H304" s="297"/>
      <c r="I304" s="297"/>
      <c r="J304" s="297"/>
      <c r="K304" s="297"/>
      <c r="L304" s="297"/>
      <c r="M304" s="297"/>
      <c r="N304" s="297"/>
      <c r="O304" s="297"/>
      <c r="P304" s="297"/>
      <c r="Q304" s="1"/>
      <c r="R304" s="1"/>
      <c r="S304" s="1"/>
      <c r="T304" s="1"/>
      <c r="U304" s="1"/>
      <c r="V304" s="1"/>
      <c r="W304" s="1"/>
      <c r="X304" s="1"/>
      <c r="Y304" s="1"/>
      <c r="Z304" s="1"/>
    </row>
    <row r="305" spans="1:26" ht="15.75" customHeight="1">
      <c r="A305" s="1"/>
      <c r="B305" s="1"/>
      <c r="C305" s="297"/>
      <c r="D305" s="297"/>
      <c r="E305" s="297"/>
      <c r="F305" s="297"/>
      <c r="G305" s="297"/>
      <c r="H305" s="297"/>
      <c r="I305" s="297"/>
      <c r="J305" s="297"/>
      <c r="K305" s="297"/>
      <c r="L305" s="297"/>
      <c r="M305" s="297"/>
      <c r="N305" s="297"/>
      <c r="O305" s="297"/>
      <c r="P305" s="297"/>
      <c r="Q305" s="1"/>
      <c r="R305" s="1"/>
      <c r="S305" s="1"/>
      <c r="T305" s="1"/>
      <c r="U305" s="1"/>
      <c r="V305" s="1"/>
      <c r="W305" s="1"/>
      <c r="X305" s="1"/>
      <c r="Y305" s="1"/>
      <c r="Z305" s="1"/>
    </row>
    <row r="306" spans="1:26" ht="15.75" customHeight="1">
      <c r="A306" s="1"/>
      <c r="B306" s="1"/>
      <c r="C306" s="297"/>
      <c r="D306" s="297"/>
      <c r="E306" s="297"/>
      <c r="F306" s="297"/>
      <c r="G306" s="297"/>
      <c r="H306" s="297"/>
      <c r="I306" s="297"/>
      <c r="J306" s="297"/>
      <c r="K306" s="297"/>
      <c r="L306" s="297"/>
      <c r="M306" s="297"/>
      <c r="N306" s="297"/>
      <c r="O306" s="297"/>
      <c r="P306" s="297"/>
      <c r="Q306" s="1"/>
      <c r="R306" s="1"/>
      <c r="S306" s="1"/>
      <c r="T306" s="1"/>
      <c r="U306" s="1"/>
      <c r="V306" s="1"/>
      <c r="W306" s="1"/>
      <c r="X306" s="1"/>
      <c r="Y306" s="1"/>
      <c r="Z306" s="1"/>
    </row>
    <row r="307" spans="1:26" ht="15.75" customHeight="1">
      <c r="A307" s="1"/>
      <c r="B307" s="1"/>
      <c r="C307" s="297"/>
      <c r="D307" s="297"/>
      <c r="E307" s="297"/>
      <c r="F307" s="297"/>
      <c r="G307" s="297"/>
      <c r="H307" s="297"/>
      <c r="I307" s="297"/>
      <c r="J307" s="297"/>
      <c r="K307" s="297"/>
      <c r="L307" s="297"/>
      <c r="M307" s="297"/>
      <c r="N307" s="297"/>
      <c r="O307" s="297"/>
      <c r="P307" s="297"/>
      <c r="Q307" s="1"/>
      <c r="R307" s="1"/>
      <c r="S307" s="1"/>
      <c r="T307" s="1"/>
      <c r="U307" s="1"/>
      <c r="V307" s="1"/>
      <c r="W307" s="1"/>
      <c r="X307" s="1"/>
      <c r="Y307" s="1"/>
      <c r="Z307" s="1"/>
    </row>
    <row r="308" spans="1:26" ht="15.75" customHeight="1">
      <c r="A308" s="1"/>
      <c r="B308" s="1"/>
      <c r="C308" s="297"/>
      <c r="D308" s="297"/>
      <c r="E308" s="297"/>
      <c r="F308" s="297"/>
      <c r="G308" s="297"/>
      <c r="H308" s="297"/>
      <c r="I308" s="297"/>
      <c r="J308" s="297"/>
      <c r="K308" s="297"/>
      <c r="L308" s="297"/>
      <c r="M308" s="297"/>
      <c r="N308" s="297"/>
      <c r="O308" s="297"/>
      <c r="P308" s="297"/>
      <c r="Q308" s="1"/>
      <c r="R308" s="1"/>
      <c r="S308" s="1"/>
      <c r="T308" s="1"/>
      <c r="U308" s="1"/>
      <c r="V308" s="1"/>
      <c r="W308" s="1"/>
      <c r="X308" s="1"/>
      <c r="Y308" s="1"/>
      <c r="Z308" s="1"/>
    </row>
    <row r="309" spans="1:26" ht="15.75" customHeight="1">
      <c r="A309" s="1"/>
      <c r="B309" s="1"/>
      <c r="C309" s="297"/>
      <c r="D309" s="297"/>
      <c r="E309" s="297"/>
      <c r="F309" s="297"/>
      <c r="G309" s="297"/>
      <c r="H309" s="297"/>
      <c r="I309" s="297"/>
      <c r="J309" s="297"/>
      <c r="K309" s="297"/>
      <c r="L309" s="297"/>
      <c r="M309" s="297"/>
      <c r="N309" s="297"/>
      <c r="O309" s="297"/>
      <c r="P309" s="297"/>
      <c r="Q309" s="1"/>
      <c r="R309" s="1"/>
      <c r="S309" s="1"/>
      <c r="T309" s="1"/>
      <c r="U309" s="1"/>
      <c r="V309" s="1"/>
      <c r="W309" s="1"/>
      <c r="X309" s="1"/>
      <c r="Y309" s="1"/>
      <c r="Z309" s="1"/>
    </row>
    <row r="310" spans="1:26" ht="15.75" customHeight="1">
      <c r="A310" s="1"/>
      <c r="B310" s="1"/>
      <c r="C310" s="297"/>
      <c r="D310" s="297"/>
      <c r="E310" s="297"/>
      <c r="F310" s="297"/>
      <c r="G310" s="297"/>
      <c r="H310" s="297"/>
      <c r="I310" s="297"/>
      <c r="J310" s="297"/>
      <c r="K310" s="297"/>
      <c r="L310" s="297"/>
      <c r="M310" s="297"/>
      <c r="N310" s="297"/>
      <c r="O310" s="297"/>
      <c r="P310" s="297"/>
      <c r="Q310" s="1"/>
      <c r="R310" s="1"/>
      <c r="S310" s="1"/>
      <c r="T310" s="1"/>
      <c r="U310" s="1"/>
      <c r="V310" s="1"/>
      <c r="W310" s="1"/>
      <c r="X310" s="1"/>
      <c r="Y310" s="1"/>
      <c r="Z310" s="1"/>
    </row>
    <row r="311" spans="1:26" ht="15.75" customHeight="1">
      <c r="A311" s="1"/>
      <c r="B311" s="1"/>
      <c r="C311" s="297"/>
      <c r="D311" s="297"/>
      <c r="E311" s="297"/>
      <c r="F311" s="297"/>
      <c r="G311" s="297"/>
      <c r="H311" s="297"/>
      <c r="I311" s="297"/>
      <c r="J311" s="297"/>
      <c r="K311" s="297"/>
      <c r="L311" s="297"/>
      <c r="M311" s="297"/>
      <c r="N311" s="297"/>
      <c r="O311" s="297"/>
      <c r="P311" s="297"/>
      <c r="Q311" s="1"/>
      <c r="R311" s="1"/>
      <c r="S311" s="1"/>
      <c r="T311" s="1"/>
      <c r="U311" s="1"/>
      <c r="V311" s="1"/>
      <c r="W311" s="1"/>
      <c r="X311" s="1"/>
      <c r="Y311" s="1"/>
      <c r="Z311" s="1"/>
    </row>
    <row r="312" spans="1:26" ht="15.75" customHeight="1">
      <c r="A312" s="1"/>
      <c r="B312" s="1"/>
      <c r="C312" s="297"/>
      <c r="D312" s="297"/>
      <c r="E312" s="297"/>
      <c r="F312" s="297"/>
      <c r="G312" s="297"/>
      <c r="H312" s="297"/>
      <c r="I312" s="297"/>
      <c r="J312" s="297"/>
      <c r="K312" s="297"/>
      <c r="L312" s="297"/>
      <c r="M312" s="297"/>
      <c r="N312" s="297"/>
      <c r="O312" s="297"/>
      <c r="P312" s="297"/>
      <c r="Q312" s="1"/>
      <c r="R312" s="1"/>
      <c r="S312" s="1"/>
      <c r="T312" s="1"/>
      <c r="U312" s="1"/>
      <c r="V312" s="1"/>
      <c r="W312" s="1"/>
      <c r="X312" s="1"/>
      <c r="Y312" s="1"/>
      <c r="Z312" s="1"/>
    </row>
    <row r="313" spans="1:26" ht="15.75" customHeight="1">
      <c r="A313" s="1"/>
      <c r="B313" s="1"/>
      <c r="C313" s="297"/>
      <c r="D313" s="297"/>
      <c r="E313" s="297"/>
      <c r="F313" s="297"/>
      <c r="G313" s="297"/>
      <c r="H313" s="297"/>
      <c r="I313" s="297"/>
      <c r="J313" s="297"/>
      <c r="K313" s="297"/>
      <c r="L313" s="297"/>
      <c r="M313" s="297"/>
      <c r="N313" s="297"/>
      <c r="O313" s="297"/>
      <c r="P313" s="297"/>
      <c r="Q313" s="1"/>
      <c r="R313" s="1"/>
      <c r="S313" s="1"/>
      <c r="T313" s="1"/>
      <c r="U313" s="1"/>
      <c r="V313" s="1"/>
      <c r="W313" s="1"/>
      <c r="X313" s="1"/>
      <c r="Y313" s="1"/>
      <c r="Z313" s="1"/>
    </row>
    <row r="314" spans="1:26" ht="15.75" customHeight="1">
      <c r="A314" s="1"/>
      <c r="B314" s="1"/>
      <c r="C314" s="297"/>
      <c r="D314" s="297"/>
      <c r="E314" s="297"/>
      <c r="F314" s="297"/>
      <c r="G314" s="297"/>
      <c r="H314" s="297"/>
      <c r="I314" s="297"/>
      <c r="J314" s="297"/>
      <c r="K314" s="297"/>
      <c r="L314" s="297"/>
      <c r="M314" s="297"/>
      <c r="N314" s="297"/>
      <c r="O314" s="297"/>
      <c r="P314" s="297"/>
      <c r="Q314" s="1"/>
      <c r="R314" s="1"/>
      <c r="S314" s="1"/>
      <c r="T314" s="1"/>
      <c r="U314" s="1"/>
      <c r="V314" s="1"/>
      <c r="W314" s="1"/>
      <c r="X314" s="1"/>
      <c r="Y314" s="1"/>
      <c r="Z314" s="1"/>
    </row>
    <row r="315" spans="1:26" ht="15.75" customHeight="1">
      <c r="A315" s="1"/>
      <c r="B315" s="1"/>
      <c r="C315" s="297"/>
      <c r="D315" s="297"/>
      <c r="E315" s="297"/>
      <c r="F315" s="297"/>
      <c r="G315" s="297"/>
      <c r="H315" s="297"/>
      <c r="I315" s="297"/>
      <c r="J315" s="297"/>
      <c r="K315" s="297"/>
      <c r="L315" s="297"/>
      <c r="M315" s="297"/>
      <c r="N315" s="297"/>
      <c r="O315" s="297"/>
      <c r="P315" s="297"/>
      <c r="Q315" s="1"/>
      <c r="R315" s="1"/>
      <c r="S315" s="1"/>
      <c r="T315" s="1"/>
      <c r="U315" s="1"/>
      <c r="V315" s="1"/>
      <c r="W315" s="1"/>
      <c r="X315" s="1"/>
      <c r="Y315" s="1"/>
      <c r="Z315" s="1"/>
    </row>
    <row r="316" spans="1:26" ht="15.75" customHeight="1">
      <c r="A316" s="1"/>
      <c r="B316" s="1"/>
      <c r="C316" s="297"/>
      <c r="D316" s="297"/>
      <c r="E316" s="297"/>
      <c r="F316" s="297"/>
      <c r="G316" s="297"/>
      <c r="H316" s="297"/>
      <c r="I316" s="297"/>
      <c r="J316" s="297"/>
      <c r="K316" s="297"/>
      <c r="L316" s="297"/>
      <c r="M316" s="297"/>
      <c r="N316" s="297"/>
      <c r="O316" s="297"/>
      <c r="P316" s="297"/>
      <c r="Q316" s="1"/>
      <c r="R316" s="1"/>
      <c r="S316" s="1"/>
      <c r="T316" s="1"/>
      <c r="U316" s="1"/>
      <c r="V316" s="1"/>
      <c r="W316" s="1"/>
      <c r="X316" s="1"/>
      <c r="Y316" s="1"/>
      <c r="Z316" s="1"/>
    </row>
    <row r="317" spans="1:26" ht="15.75" customHeight="1">
      <c r="A317" s="1"/>
      <c r="B317" s="1"/>
      <c r="C317" s="297"/>
      <c r="D317" s="297"/>
      <c r="E317" s="297"/>
      <c r="F317" s="297"/>
      <c r="G317" s="297"/>
      <c r="H317" s="297"/>
      <c r="I317" s="297"/>
      <c r="J317" s="297"/>
      <c r="K317" s="297"/>
      <c r="L317" s="297"/>
      <c r="M317" s="297"/>
      <c r="N317" s="297"/>
      <c r="O317" s="297"/>
      <c r="P317" s="297"/>
      <c r="Q317" s="1"/>
      <c r="R317" s="1"/>
      <c r="S317" s="1"/>
      <c r="T317" s="1"/>
      <c r="U317" s="1"/>
      <c r="V317" s="1"/>
      <c r="W317" s="1"/>
      <c r="X317" s="1"/>
      <c r="Y317" s="1"/>
      <c r="Z317" s="1"/>
    </row>
    <row r="318" spans="1:26" ht="15.75" customHeight="1">
      <c r="A318" s="1"/>
      <c r="B318" s="1"/>
      <c r="C318" s="297"/>
      <c r="D318" s="297"/>
      <c r="E318" s="297"/>
      <c r="F318" s="297"/>
      <c r="G318" s="297"/>
      <c r="H318" s="297"/>
      <c r="I318" s="297"/>
      <c r="J318" s="297"/>
      <c r="K318" s="297"/>
      <c r="L318" s="297"/>
      <c r="M318" s="297"/>
      <c r="N318" s="297"/>
      <c r="O318" s="297"/>
      <c r="P318" s="297"/>
      <c r="Q318" s="1"/>
      <c r="R318" s="1"/>
      <c r="S318" s="1"/>
      <c r="T318" s="1"/>
      <c r="U318" s="1"/>
      <c r="V318" s="1"/>
      <c r="W318" s="1"/>
      <c r="X318" s="1"/>
      <c r="Y318" s="1"/>
      <c r="Z318" s="1"/>
    </row>
    <row r="319" spans="1:26" ht="15.75" customHeight="1">
      <c r="A319" s="1"/>
      <c r="B319" s="1"/>
      <c r="C319" s="297"/>
      <c r="D319" s="297"/>
      <c r="E319" s="297"/>
      <c r="F319" s="297"/>
      <c r="G319" s="297"/>
      <c r="H319" s="297"/>
      <c r="I319" s="297"/>
      <c r="J319" s="297"/>
      <c r="K319" s="297"/>
      <c r="L319" s="297"/>
      <c r="M319" s="297"/>
      <c r="N319" s="297"/>
      <c r="O319" s="297"/>
      <c r="P319" s="297"/>
      <c r="Q319" s="1"/>
      <c r="R319" s="1"/>
      <c r="S319" s="1"/>
      <c r="T319" s="1"/>
      <c r="U319" s="1"/>
      <c r="V319" s="1"/>
      <c r="W319" s="1"/>
      <c r="X319" s="1"/>
      <c r="Y319" s="1"/>
      <c r="Z319" s="1"/>
    </row>
    <row r="320" spans="1:26" ht="15.75" customHeight="1">
      <c r="A320" s="1"/>
      <c r="B320" s="1"/>
      <c r="C320" s="297"/>
      <c r="D320" s="297"/>
      <c r="E320" s="297"/>
      <c r="F320" s="297"/>
      <c r="G320" s="297"/>
      <c r="H320" s="297"/>
      <c r="I320" s="297"/>
      <c r="J320" s="297"/>
      <c r="K320" s="297"/>
      <c r="L320" s="297"/>
      <c r="M320" s="297"/>
      <c r="N320" s="297"/>
      <c r="O320" s="297"/>
      <c r="P320" s="297"/>
      <c r="Q320" s="1"/>
      <c r="R320" s="1"/>
      <c r="S320" s="1"/>
      <c r="T320" s="1"/>
      <c r="U320" s="1"/>
      <c r="V320" s="1"/>
      <c r="W320" s="1"/>
      <c r="X320" s="1"/>
      <c r="Y320" s="1"/>
      <c r="Z320" s="1"/>
    </row>
    <row r="321" spans="1:26" ht="15.75" customHeight="1">
      <c r="A321" s="1"/>
      <c r="B321" s="1"/>
      <c r="C321" s="297"/>
      <c r="D321" s="297"/>
      <c r="E321" s="297"/>
      <c r="F321" s="297"/>
      <c r="G321" s="297"/>
      <c r="H321" s="297"/>
      <c r="I321" s="297"/>
      <c r="J321" s="297"/>
      <c r="K321" s="297"/>
      <c r="L321" s="297"/>
      <c r="M321" s="297"/>
      <c r="N321" s="297"/>
      <c r="O321" s="297"/>
      <c r="P321" s="297"/>
      <c r="Q321" s="1"/>
      <c r="R321" s="1"/>
      <c r="S321" s="1"/>
      <c r="T321" s="1"/>
      <c r="U321" s="1"/>
      <c r="V321" s="1"/>
      <c r="W321" s="1"/>
      <c r="X321" s="1"/>
      <c r="Y321" s="1"/>
      <c r="Z321" s="1"/>
    </row>
    <row r="322" spans="1:26" ht="15.75" customHeight="1">
      <c r="A322" s="1"/>
      <c r="B322" s="1"/>
      <c r="C322" s="297"/>
      <c r="D322" s="297"/>
      <c r="E322" s="297"/>
      <c r="F322" s="297"/>
      <c r="G322" s="297"/>
      <c r="H322" s="297"/>
      <c r="I322" s="297"/>
      <c r="J322" s="297"/>
      <c r="K322" s="297"/>
      <c r="L322" s="297"/>
      <c r="M322" s="297"/>
      <c r="N322" s="297"/>
      <c r="O322" s="297"/>
      <c r="P322" s="297"/>
      <c r="Q322" s="1"/>
      <c r="R322" s="1"/>
      <c r="S322" s="1"/>
      <c r="T322" s="1"/>
      <c r="U322" s="1"/>
      <c r="V322" s="1"/>
      <c r="W322" s="1"/>
      <c r="X322" s="1"/>
      <c r="Y322" s="1"/>
      <c r="Z322" s="1"/>
    </row>
    <row r="323" spans="1:26" ht="15.75" customHeight="1">
      <c r="A323" s="1"/>
      <c r="B323" s="1"/>
      <c r="C323" s="297"/>
      <c r="D323" s="297"/>
      <c r="E323" s="297"/>
      <c r="F323" s="297"/>
      <c r="G323" s="297"/>
      <c r="H323" s="297"/>
      <c r="I323" s="297"/>
      <c r="J323" s="297"/>
      <c r="K323" s="297"/>
      <c r="L323" s="297"/>
      <c r="M323" s="297"/>
      <c r="N323" s="297"/>
      <c r="O323" s="297"/>
      <c r="P323" s="297"/>
      <c r="Q323" s="1"/>
      <c r="R323" s="1"/>
      <c r="S323" s="1"/>
      <c r="T323" s="1"/>
      <c r="U323" s="1"/>
      <c r="V323" s="1"/>
      <c r="W323" s="1"/>
      <c r="X323" s="1"/>
      <c r="Y323" s="1"/>
      <c r="Z323" s="1"/>
    </row>
    <row r="324" spans="1:26" ht="15.75" customHeight="1">
      <c r="A324" s="1"/>
      <c r="B324" s="1"/>
      <c r="C324" s="297"/>
      <c r="D324" s="297"/>
      <c r="E324" s="297"/>
      <c r="F324" s="297"/>
      <c r="G324" s="297"/>
      <c r="H324" s="297"/>
      <c r="I324" s="297"/>
      <c r="J324" s="297"/>
      <c r="K324" s="297"/>
      <c r="L324" s="297"/>
      <c r="M324" s="297"/>
      <c r="N324" s="297"/>
      <c r="O324" s="297"/>
      <c r="P324" s="297"/>
      <c r="Q324" s="1"/>
      <c r="R324" s="1"/>
      <c r="S324" s="1"/>
      <c r="T324" s="1"/>
      <c r="U324" s="1"/>
      <c r="V324" s="1"/>
      <c r="W324" s="1"/>
      <c r="X324" s="1"/>
      <c r="Y324" s="1"/>
      <c r="Z324" s="1"/>
    </row>
    <row r="325" spans="1:26" ht="15.75" customHeight="1">
      <c r="A325" s="1"/>
      <c r="B325" s="1"/>
      <c r="C325" s="297"/>
      <c r="D325" s="297"/>
      <c r="E325" s="297"/>
      <c r="F325" s="297"/>
      <c r="G325" s="297"/>
      <c r="H325" s="297"/>
      <c r="I325" s="297"/>
      <c r="J325" s="297"/>
      <c r="K325" s="297"/>
      <c r="L325" s="297"/>
      <c r="M325" s="297"/>
      <c r="N325" s="297"/>
      <c r="O325" s="297"/>
      <c r="P325" s="297"/>
      <c r="Q325" s="1"/>
      <c r="R325" s="1"/>
      <c r="S325" s="1"/>
      <c r="T325" s="1"/>
      <c r="U325" s="1"/>
      <c r="V325" s="1"/>
      <c r="W325" s="1"/>
      <c r="X325" s="1"/>
      <c r="Y325" s="1"/>
      <c r="Z325" s="1"/>
    </row>
    <row r="326" spans="1:26" ht="15.75" customHeight="1">
      <c r="A326" s="1"/>
      <c r="B326" s="1"/>
      <c r="C326" s="297"/>
      <c r="D326" s="297"/>
      <c r="E326" s="297"/>
      <c r="F326" s="297"/>
      <c r="G326" s="297"/>
      <c r="H326" s="297"/>
      <c r="I326" s="297"/>
      <c r="J326" s="297"/>
      <c r="K326" s="297"/>
      <c r="L326" s="297"/>
      <c r="M326" s="297"/>
      <c r="N326" s="297"/>
      <c r="O326" s="297"/>
      <c r="P326" s="297"/>
      <c r="Q326" s="1"/>
      <c r="R326" s="1"/>
      <c r="S326" s="1"/>
      <c r="T326" s="1"/>
      <c r="U326" s="1"/>
      <c r="V326" s="1"/>
      <c r="W326" s="1"/>
      <c r="X326" s="1"/>
      <c r="Y326" s="1"/>
      <c r="Z326" s="1"/>
    </row>
    <row r="327" spans="1:26" ht="15.75" customHeight="1">
      <c r="A327" s="1"/>
      <c r="B327" s="1"/>
      <c r="C327" s="297"/>
      <c r="D327" s="297"/>
      <c r="E327" s="297"/>
      <c r="F327" s="297"/>
      <c r="G327" s="297"/>
      <c r="H327" s="297"/>
      <c r="I327" s="297"/>
      <c r="J327" s="297"/>
      <c r="K327" s="297"/>
      <c r="L327" s="297"/>
      <c r="M327" s="297"/>
      <c r="N327" s="297"/>
      <c r="O327" s="297"/>
      <c r="P327" s="297"/>
      <c r="Q327" s="1"/>
      <c r="R327" s="1"/>
      <c r="S327" s="1"/>
      <c r="T327" s="1"/>
      <c r="U327" s="1"/>
      <c r="V327" s="1"/>
      <c r="W327" s="1"/>
      <c r="X327" s="1"/>
      <c r="Y327" s="1"/>
      <c r="Z327" s="1"/>
    </row>
    <row r="328" spans="1:26" ht="15.75" customHeight="1">
      <c r="A328" s="1"/>
      <c r="B328" s="1"/>
      <c r="C328" s="297"/>
      <c r="D328" s="297"/>
      <c r="E328" s="297"/>
      <c r="F328" s="297"/>
      <c r="G328" s="297"/>
      <c r="H328" s="297"/>
      <c r="I328" s="297"/>
      <c r="J328" s="297"/>
      <c r="K328" s="297"/>
      <c r="L328" s="297"/>
      <c r="M328" s="297"/>
      <c r="N328" s="297"/>
      <c r="O328" s="297"/>
      <c r="P328" s="297"/>
      <c r="Q328" s="1"/>
      <c r="R328" s="1"/>
      <c r="S328" s="1"/>
      <c r="T328" s="1"/>
      <c r="U328" s="1"/>
      <c r="V328" s="1"/>
      <c r="W328" s="1"/>
      <c r="X328" s="1"/>
      <c r="Y328" s="1"/>
      <c r="Z328" s="1"/>
    </row>
    <row r="329" spans="1:26" ht="15.75" customHeight="1">
      <c r="A329" s="1"/>
      <c r="B329" s="1"/>
      <c r="C329" s="297"/>
      <c r="D329" s="297"/>
      <c r="E329" s="297"/>
      <c r="F329" s="297"/>
      <c r="G329" s="297"/>
      <c r="H329" s="297"/>
      <c r="I329" s="297"/>
      <c r="J329" s="297"/>
      <c r="K329" s="297"/>
      <c r="L329" s="297"/>
      <c r="M329" s="297"/>
      <c r="N329" s="297"/>
      <c r="O329" s="297"/>
      <c r="P329" s="297"/>
      <c r="Q329" s="1"/>
      <c r="R329" s="1"/>
      <c r="S329" s="1"/>
      <c r="T329" s="1"/>
      <c r="U329" s="1"/>
      <c r="V329" s="1"/>
      <c r="W329" s="1"/>
      <c r="X329" s="1"/>
      <c r="Y329" s="1"/>
      <c r="Z329" s="1"/>
    </row>
    <row r="330" spans="1:26" ht="15.75" customHeight="1">
      <c r="A330" s="1"/>
      <c r="B330" s="1"/>
      <c r="C330" s="297"/>
      <c r="D330" s="297"/>
      <c r="E330" s="297"/>
      <c r="F330" s="297"/>
      <c r="G330" s="297"/>
      <c r="H330" s="297"/>
      <c r="I330" s="297"/>
      <c r="J330" s="297"/>
      <c r="K330" s="297"/>
      <c r="L330" s="297"/>
      <c r="M330" s="297"/>
      <c r="N330" s="297"/>
      <c r="O330" s="297"/>
      <c r="P330" s="297"/>
      <c r="Q330" s="1"/>
      <c r="R330" s="1"/>
      <c r="S330" s="1"/>
      <c r="T330" s="1"/>
      <c r="U330" s="1"/>
      <c r="V330" s="1"/>
      <c r="W330" s="1"/>
      <c r="X330" s="1"/>
      <c r="Y330" s="1"/>
      <c r="Z330" s="1"/>
    </row>
    <row r="331" spans="1:26" ht="15.75" customHeight="1">
      <c r="A331" s="1"/>
      <c r="B331" s="1"/>
      <c r="C331" s="297"/>
      <c r="D331" s="297"/>
      <c r="E331" s="297"/>
      <c r="F331" s="297"/>
      <c r="G331" s="297"/>
      <c r="H331" s="297"/>
      <c r="I331" s="297"/>
      <c r="J331" s="297"/>
      <c r="K331" s="297"/>
      <c r="L331" s="297"/>
      <c r="M331" s="297"/>
      <c r="N331" s="297"/>
      <c r="O331" s="297"/>
      <c r="P331" s="297"/>
      <c r="Q331" s="1"/>
      <c r="R331" s="1"/>
      <c r="S331" s="1"/>
      <c r="T331" s="1"/>
      <c r="U331" s="1"/>
      <c r="V331" s="1"/>
      <c r="W331" s="1"/>
      <c r="X331" s="1"/>
      <c r="Y331" s="1"/>
      <c r="Z331" s="1"/>
    </row>
    <row r="332" spans="1:26" ht="15.75" customHeight="1">
      <c r="A332" s="1"/>
      <c r="B332" s="1"/>
      <c r="C332" s="297"/>
      <c r="D332" s="297"/>
      <c r="E332" s="297"/>
      <c r="F332" s="297"/>
      <c r="G332" s="297"/>
      <c r="H332" s="297"/>
      <c r="I332" s="297"/>
      <c r="J332" s="297"/>
      <c r="K332" s="297"/>
      <c r="L332" s="297"/>
      <c r="M332" s="297"/>
      <c r="N332" s="297"/>
      <c r="O332" s="297"/>
      <c r="P332" s="297"/>
      <c r="Q332" s="1"/>
      <c r="R332" s="1"/>
      <c r="S332" s="1"/>
      <c r="T332" s="1"/>
      <c r="U332" s="1"/>
      <c r="V332" s="1"/>
      <c r="W332" s="1"/>
      <c r="X332" s="1"/>
      <c r="Y332" s="1"/>
      <c r="Z332" s="1"/>
    </row>
    <row r="333" spans="1:26" ht="15.75" customHeight="1">
      <c r="A333" s="1"/>
      <c r="B333" s="1"/>
      <c r="C333" s="297"/>
      <c r="D333" s="297"/>
      <c r="E333" s="297"/>
      <c r="F333" s="297"/>
      <c r="G333" s="297"/>
      <c r="H333" s="297"/>
      <c r="I333" s="297"/>
      <c r="J333" s="297"/>
      <c r="K333" s="297"/>
      <c r="L333" s="297"/>
      <c r="M333" s="297"/>
      <c r="N333" s="297"/>
      <c r="O333" s="297"/>
      <c r="P333" s="297"/>
      <c r="Q333" s="1"/>
      <c r="R333" s="1"/>
      <c r="S333" s="1"/>
      <c r="T333" s="1"/>
      <c r="U333" s="1"/>
      <c r="V333" s="1"/>
      <c r="W333" s="1"/>
      <c r="X333" s="1"/>
      <c r="Y333" s="1"/>
      <c r="Z333" s="1"/>
    </row>
    <row r="334" spans="1:26" ht="15.75" customHeight="1">
      <c r="A334" s="1"/>
      <c r="B334" s="1"/>
      <c r="C334" s="297"/>
      <c r="D334" s="297"/>
      <c r="E334" s="297"/>
      <c r="F334" s="297"/>
      <c r="G334" s="297"/>
      <c r="H334" s="297"/>
      <c r="I334" s="297"/>
      <c r="J334" s="297"/>
      <c r="K334" s="297"/>
      <c r="L334" s="297"/>
      <c r="M334" s="297"/>
      <c r="N334" s="297"/>
      <c r="O334" s="297"/>
      <c r="P334" s="297"/>
      <c r="Q334" s="1"/>
      <c r="R334" s="1"/>
      <c r="S334" s="1"/>
      <c r="T334" s="1"/>
      <c r="U334" s="1"/>
      <c r="V334" s="1"/>
      <c r="W334" s="1"/>
      <c r="X334" s="1"/>
      <c r="Y334" s="1"/>
      <c r="Z334" s="1"/>
    </row>
    <row r="335" spans="1:26" ht="15.75" customHeight="1">
      <c r="A335" s="1"/>
      <c r="B335" s="1"/>
      <c r="C335" s="297"/>
      <c r="D335" s="297"/>
      <c r="E335" s="297"/>
      <c r="F335" s="297"/>
      <c r="G335" s="297"/>
      <c r="H335" s="297"/>
      <c r="I335" s="297"/>
      <c r="J335" s="297"/>
      <c r="K335" s="297"/>
      <c r="L335" s="297"/>
      <c r="M335" s="297"/>
      <c r="N335" s="297"/>
      <c r="O335" s="297"/>
      <c r="P335" s="297"/>
      <c r="Q335" s="1"/>
      <c r="R335" s="1"/>
      <c r="S335" s="1"/>
      <c r="T335" s="1"/>
      <c r="U335" s="1"/>
      <c r="V335" s="1"/>
      <c r="W335" s="1"/>
      <c r="X335" s="1"/>
      <c r="Y335" s="1"/>
      <c r="Z335" s="1"/>
    </row>
    <row r="336" spans="1:26" ht="15.75" customHeight="1">
      <c r="A336" s="1"/>
      <c r="B336" s="1"/>
      <c r="C336" s="297"/>
      <c r="D336" s="297"/>
      <c r="E336" s="297"/>
      <c r="F336" s="297"/>
      <c r="G336" s="297"/>
      <c r="H336" s="297"/>
      <c r="I336" s="297"/>
      <c r="J336" s="297"/>
      <c r="K336" s="297"/>
      <c r="L336" s="297"/>
      <c r="M336" s="297"/>
      <c r="N336" s="297"/>
      <c r="O336" s="297"/>
      <c r="P336" s="297"/>
      <c r="Q336" s="1"/>
      <c r="R336" s="1"/>
      <c r="S336" s="1"/>
      <c r="T336" s="1"/>
      <c r="U336" s="1"/>
      <c r="V336" s="1"/>
      <c r="W336" s="1"/>
      <c r="X336" s="1"/>
      <c r="Y336" s="1"/>
      <c r="Z336" s="1"/>
    </row>
    <row r="337" spans="1:26" ht="15.75" customHeight="1">
      <c r="A337" s="1"/>
      <c r="B337" s="1"/>
      <c r="C337" s="297"/>
      <c r="D337" s="297"/>
      <c r="E337" s="297"/>
      <c r="F337" s="297"/>
      <c r="G337" s="297"/>
      <c r="H337" s="297"/>
      <c r="I337" s="297"/>
      <c r="J337" s="297"/>
      <c r="K337" s="297"/>
      <c r="L337" s="297"/>
      <c r="M337" s="297"/>
      <c r="N337" s="297"/>
      <c r="O337" s="297"/>
      <c r="P337" s="297"/>
      <c r="Q337" s="1"/>
      <c r="R337" s="1"/>
      <c r="S337" s="1"/>
      <c r="T337" s="1"/>
      <c r="U337" s="1"/>
      <c r="V337" s="1"/>
      <c r="W337" s="1"/>
      <c r="X337" s="1"/>
      <c r="Y337" s="1"/>
      <c r="Z337" s="1"/>
    </row>
    <row r="338" spans="1:26" ht="15.75" customHeight="1">
      <c r="A338" s="1"/>
      <c r="B338" s="1"/>
      <c r="C338" s="297"/>
      <c r="D338" s="297"/>
      <c r="E338" s="297"/>
      <c r="F338" s="297"/>
      <c r="G338" s="297"/>
      <c r="H338" s="297"/>
      <c r="I338" s="297"/>
      <c r="J338" s="297"/>
      <c r="K338" s="297"/>
      <c r="L338" s="297"/>
      <c r="M338" s="297"/>
      <c r="N338" s="297"/>
      <c r="O338" s="297"/>
      <c r="P338" s="297"/>
      <c r="Q338" s="1"/>
      <c r="R338" s="1"/>
      <c r="S338" s="1"/>
      <c r="T338" s="1"/>
      <c r="U338" s="1"/>
      <c r="V338" s="1"/>
      <c r="W338" s="1"/>
      <c r="X338" s="1"/>
      <c r="Y338" s="1"/>
      <c r="Z338" s="1"/>
    </row>
    <row r="339" spans="1:26" ht="15.75" customHeight="1">
      <c r="A339" s="1"/>
      <c r="B339" s="1"/>
      <c r="C339" s="297"/>
      <c r="D339" s="297"/>
      <c r="E339" s="297"/>
      <c r="F339" s="297"/>
      <c r="G339" s="297"/>
      <c r="H339" s="297"/>
      <c r="I339" s="297"/>
      <c r="J339" s="297"/>
      <c r="K339" s="297"/>
      <c r="L339" s="297"/>
      <c r="M339" s="297"/>
      <c r="N339" s="297"/>
      <c r="O339" s="297"/>
      <c r="P339" s="297"/>
      <c r="Q339" s="1"/>
      <c r="R339" s="1"/>
      <c r="S339" s="1"/>
      <c r="T339" s="1"/>
      <c r="U339" s="1"/>
      <c r="V339" s="1"/>
      <c r="W339" s="1"/>
      <c r="X339" s="1"/>
      <c r="Y339" s="1"/>
      <c r="Z339" s="1"/>
    </row>
    <row r="340" spans="1:26" ht="15.75" customHeight="1">
      <c r="A340" s="1"/>
      <c r="B340" s="1"/>
      <c r="C340" s="297"/>
      <c r="D340" s="297"/>
      <c r="E340" s="297"/>
      <c r="F340" s="297"/>
      <c r="G340" s="297"/>
      <c r="H340" s="297"/>
      <c r="I340" s="297"/>
      <c r="J340" s="297"/>
      <c r="K340" s="297"/>
      <c r="L340" s="297"/>
      <c r="M340" s="297"/>
      <c r="N340" s="297"/>
      <c r="O340" s="297"/>
      <c r="P340" s="297"/>
      <c r="Q340" s="1"/>
      <c r="R340" s="1"/>
      <c r="S340" s="1"/>
      <c r="T340" s="1"/>
      <c r="U340" s="1"/>
      <c r="V340" s="1"/>
      <c r="W340" s="1"/>
      <c r="X340" s="1"/>
      <c r="Y340" s="1"/>
      <c r="Z340" s="1"/>
    </row>
    <row r="341" spans="1:26" ht="15.75" customHeight="1">
      <c r="A341" s="1"/>
      <c r="B341" s="1"/>
      <c r="C341" s="297"/>
      <c r="D341" s="297"/>
      <c r="E341" s="297"/>
      <c r="F341" s="297"/>
      <c r="G341" s="297"/>
      <c r="H341" s="297"/>
      <c r="I341" s="297"/>
      <c r="J341" s="297"/>
      <c r="K341" s="297"/>
      <c r="L341" s="297"/>
      <c r="M341" s="297"/>
      <c r="N341" s="297"/>
      <c r="O341" s="297"/>
      <c r="P341" s="297"/>
      <c r="Q341" s="1"/>
      <c r="R341" s="1"/>
      <c r="S341" s="1"/>
      <c r="T341" s="1"/>
      <c r="U341" s="1"/>
      <c r="V341" s="1"/>
      <c r="W341" s="1"/>
      <c r="X341" s="1"/>
      <c r="Y341" s="1"/>
      <c r="Z341" s="1"/>
    </row>
    <row r="342" spans="1:26" ht="15.75" customHeight="1">
      <c r="A342" s="1"/>
      <c r="B342" s="1"/>
      <c r="C342" s="297"/>
      <c r="D342" s="297"/>
      <c r="E342" s="297"/>
      <c r="F342" s="297"/>
      <c r="G342" s="297"/>
      <c r="H342" s="297"/>
      <c r="I342" s="297"/>
      <c r="J342" s="297"/>
      <c r="K342" s="297"/>
      <c r="L342" s="297"/>
      <c r="M342" s="297"/>
      <c r="N342" s="297"/>
      <c r="O342" s="297"/>
      <c r="P342" s="297"/>
      <c r="Q342" s="1"/>
      <c r="R342" s="1"/>
      <c r="S342" s="1"/>
      <c r="T342" s="1"/>
      <c r="U342" s="1"/>
      <c r="V342" s="1"/>
      <c r="W342" s="1"/>
      <c r="X342" s="1"/>
      <c r="Y342" s="1"/>
      <c r="Z342" s="1"/>
    </row>
    <row r="343" spans="1:26" ht="15.75" customHeight="1">
      <c r="A343" s="1"/>
      <c r="B343" s="1"/>
      <c r="C343" s="297"/>
      <c r="D343" s="297"/>
      <c r="E343" s="297"/>
      <c r="F343" s="297"/>
      <c r="G343" s="297"/>
      <c r="H343" s="297"/>
      <c r="I343" s="297"/>
      <c r="J343" s="297"/>
      <c r="K343" s="297"/>
      <c r="L343" s="297"/>
      <c r="M343" s="297"/>
      <c r="N343" s="297"/>
      <c r="O343" s="297"/>
      <c r="P343" s="297"/>
      <c r="Q343" s="1"/>
      <c r="R343" s="1"/>
      <c r="S343" s="1"/>
      <c r="T343" s="1"/>
      <c r="U343" s="1"/>
      <c r="V343" s="1"/>
      <c r="W343" s="1"/>
      <c r="X343" s="1"/>
      <c r="Y343" s="1"/>
      <c r="Z343" s="1"/>
    </row>
    <row r="344" spans="1:26" ht="15.75" customHeight="1">
      <c r="A344" s="1"/>
      <c r="B344" s="1"/>
      <c r="C344" s="297"/>
      <c r="D344" s="297"/>
      <c r="E344" s="297"/>
      <c r="F344" s="297"/>
      <c r="G344" s="297"/>
      <c r="H344" s="297"/>
      <c r="I344" s="297"/>
      <c r="J344" s="297"/>
      <c r="K344" s="297"/>
      <c r="L344" s="297"/>
      <c r="M344" s="297"/>
      <c r="N344" s="297"/>
      <c r="O344" s="297"/>
      <c r="P344" s="297"/>
      <c r="Q344" s="1"/>
      <c r="R344" s="1"/>
      <c r="S344" s="1"/>
      <c r="T344" s="1"/>
      <c r="U344" s="1"/>
      <c r="V344" s="1"/>
      <c r="W344" s="1"/>
      <c r="X344" s="1"/>
      <c r="Y344" s="1"/>
      <c r="Z344" s="1"/>
    </row>
    <row r="345" spans="1:26" ht="15.75" customHeight="1">
      <c r="A345" s="1"/>
      <c r="B345" s="1"/>
      <c r="C345" s="297"/>
      <c r="D345" s="297"/>
      <c r="E345" s="297"/>
      <c r="F345" s="297"/>
      <c r="G345" s="297"/>
      <c r="H345" s="297"/>
      <c r="I345" s="297"/>
      <c r="J345" s="297"/>
      <c r="K345" s="297"/>
      <c r="L345" s="297"/>
      <c r="M345" s="297"/>
      <c r="N345" s="297"/>
      <c r="O345" s="297"/>
      <c r="P345" s="297"/>
      <c r="Q345" s="1"/>
      <c r="R345" s="1"/>
      <c r="S345" s="1"/>
      <c r="T345" s="1"/>
      <c r="U345" s="1"/>
      <c r="V345" s="1"/>
      <c r="W345" s="1"/>
      <c r="X345" s="1"/>
      <c r="Y345" s="1"/>
      <c r="Z345" s="1"/>
    </row>
    <row r="346" spans="1:26" ht="15.75" customHeight="1">
      <c r="A346" s="1"/>
      <c r="B346" s="1"/>
      <c r="C346" s="297"/>
      <c r="D346" s="297"/>
      <c r="E346" s="297"/>
      <c r="F346" s="297"/>
      <c r="G346" s="297"/>
      <c r="H346" s="297"/>
      <c r="I346" s="297"/>
      <c r="J346" s="297"/>
      <c r="K346" s="297"/>
      <c r="L346" s="297"/>
      <c r="M346" s="297"/>
      <c r="N346" s="297"/>
      <c r="O346" s="297"/>
      <c r="P346" s="297"/>
      <c r="Q346" s="1"/>
      <c r="R346" s="1"/>
      <c r="S346" s="1"/>
      <c r="T346" s="1"/>
      <c r="U346" s="1"/>
      <c r="V346" s="1"/>
      <c r="W346" s="1"/>
      <c r="X346" s="1"/>
      <c r="Y346" s="1"/>
      <c r="Z346" s="1"/>
    </row>
    <row r="347" spans="1:26" ht="15.75" customHeight="1">
      <c r="A347" s="1"/>
      <c r="B347" s="1"/>
      <c r="C347" s="297"/>
      <c r="D347" s="297"/>
      <c r="E347" s="297"/>
      <c r="F347" s="297"/>
      <c r="G347" s="297"/>
      <c r="H347" s="297"/>
      <c r="I347" s="297"/>
      <c r="J347" s="297"/>
      <c r="K347" s="297"/>
      <c r="L347" s="297"/>
      <c r="M347" s="297"/>
      <c r="N347" s="297"/>
      <c r="O347" s="297"/>
      <c r="P347" s="297"/>
      <c r="Q347" s="1"/>
      <c r="R347" s="1"/>
      <c r="S347" s="1"/>
      <c r="T347" s="1"/>
      <c r="U347" s="1"/>
      <c r="V347" s="1"/>
      <c r="W347" s="1"/>
      <c r="X347" s="1"/>
      <c r="Y347" s="1"/>
      <c r="Z347" s="1"/>
    </row>
    <row r="348" spans="1:26" ht="15.75" customHeight="1">
      <c r="A348" s="1"/>
      <c r="B348" s="1"/>
      <c r="C348" s="297"/>
      <c r="D348" s="297"/>
      <c r="E348" s="297"/>
      <c r="F348" s="297"/>
      <c r="G348" s="297"/>
      <c r="H348" s="297"/>
      <c r="I348" s="297"/>
      <c r="J348" s="297"/>
      <c r="K348" s="297"/>
      <c r="L348" s="297"/>
      <c r="M348" s="297"/>
      <c r="N348" s="297"/>
      <c r="O348" s="297"/>
      <c r="P348" s="297"/>
      <c r="Q348" s="1"/>
      <c r="R348" s="1"/>
      <c r="S348" s="1"/>
      <c r="T348" s="1"/>
      <c r="U348" s="1"/>
      <c r="V348" s="1"/>
      <c r="W348" s="1"/>
      <c r="X348" s="1"/>
      <c r="Y348" s="1"/>
      <c r="Z348" s="1"/>
    </row>
    <row r="349" spans="1:26" ht="15.75" customHeight="1">
      <c r="A349" s="1"/>
      <c r="B349" s="1"/>
      <c r="C349" s="297"/>
      <c r="D349" s="297"/>
      <c r="E349" s="297"/>
      <c r="F349" s="297"/>
      <c r="G349" s="297"/>
      <c r="H349" s="297"/>
      <c r="I349" s="297"/>
      <c r="J349" s="297"/>
      <c r="K349" s="297"/>
      <c r="L349" s="297"/>
      <c r="M349" s="297"/>
      <c r="N349" s="297"/>
      <c r="O349" s="297"/>
      <c r="P349" s="297"/>
      <c r="Q349" s="1"/>
      <c r="R349" s="1"/>
      <c r="S349" s="1"/>
      <c r="T349" s="1"/>
      <c r="U349" s="1"/>
      <c r="V349" s="1"/>
      <c r="W349" s="1"/>
      <c r="X349" s="1"/>
      <c r="Y349" s="1"/>
      <c r="Z349" s="1"/>
    </row>
    <row r="350" spans="1:26" ht="15.75" customHeight="1">
      <c r="A350" s="1"/>
      <c r="B350" s="1"/>
      <c r="C350" s="297"/>
      <c r="D350" s="297"/>
      <c r="E350" s="297"/>
      <c r="F350" s="297"/>
      <c r="G350" s="297"/>
      <c r="H350" s="297"/>
      <c r="I350" s="297"/>
      <c r="J350" s="297"/>
      <c r="K350" s="297"/>
      <c r="L350" s="297"/>
      <c r="M350" s="297"/>
      <c r="N350" s="297"/>
      <c r="O350" s="297"/>
      <c r="P350" s="297"/>
      <c r="Q350" s="1"/>
      <c r="R350" s="1"/>
      <c r="S350" s="1"/>
      <c r="T350" s="1"/>
      <c r="U350" s="1"/>
      <c r="V350" s="1"/>
      <c r="W350" s="1"/>
      <c r="X350" s="1"/>
      <c r="Y350" s="1"/>
      <c r="Z350" s="1"/>
    </row>
    <row r="351" spans="1:26" ht="15.75" customHeight="1">
      <c r="A351" s="1"/>
      <c r="B351" s="1"/>
      <c r="C351" s="297"/>
      <c r="D351" s="297"/>
      <c r="E351" s="297"/>
      <c r="F351" s="297"/>
      <c r="G351" s="297"/>
      <c r="H351" s="297"/>
      <c r="I351" s="297"/>
      <c r="J351" s="297"/>
      <c r="K351" s="297"/>
      <c r="L351" s="297"/>
      <c r="M351" s="297"/>
      <c r="N351" s="297"/>
      <c r="O351" s="297"/>
      <c r="P351" s="297"/>
      <c r="Q351" s="1"/>
      <c r="R351" s="1"/>
      <c r="S351" s="1"/>
      <c r="T351" s="1"/>
      <c r="U351" s="1"/>
      <c r="V351" s="1"/>
      <c r="W351" s="1"/>
      <c r="X351" s="1"/>
      <c r="Y351" s="1"/>
      <c r="Z351" s="1"/>
    </row>
    <row r="352" spans="1:26" ht="15.75" customHeight="1">
      <c r="A352" s="1"/>
      <c r="B352" s="1"/>
      <c r="C352" s="297"/>
      <c r="D352" s="297"/>
      <c r="E352" s="297"/>
      <c r="F352" s="297"/>
      <c r="G352" s="297"/>
      <c r="H352" s="297"/>
      <c r="I352" s="297"/>
      <c r="J352" s="297"/>
      <c r="K352" s="297"/>
      <c r="L352" s="297"/>
      <c r="M352" s="297"/>
      <c r="N352" s="297"/>
      <c r="O352" s="297"/>
      <c r="P352" s="297"/>
      <c r="Q352" s="1"/>
      <c r="R352" s="1"/>
      <c r="S352" s="1"/>
      <c r="T352" s="1"/>
      <c r="U352" s="1"/>
      <c r="V352" s="1"/>
      <c r="W352" s="1"/>
      <c r="X352" s="1"/>
      <c r="Y352" s="1"/>
      <c r="Z352" s="1"/>
    </row>
    <row r="353" spans="1:26" ht="15.75" customHeight="1">
      <c r="A353" s="1"/>
      <c r="B353" s="1"/>
      <c r="C353" s="297"/>
      <c r="D353" s="297"/>
      <c r="E353" s="297"/>
      <c r="F353" s="297"/>
      <c r="G353" s="297"/>
      <c r="H353" s="297"/>
      <c r="I353" s="297"/>
      <c r="J353" s="297"/>
      <c r="K353" s="297"/>
      <c r="L353" s="297"/>
      <c r="M353" s="297"/>
      <c r="N353" s="297"/>
      <c r="O353" s="297"/>
      <c r="P353" s="297"/>
      <c r="Q353" s="1"/>
      <c r="R353" s="1"/>
      <c r="S353" s="1"/>
      <c r="T353" s="1"/>
      <c r="U353" s="1"/>
      <c r="V353" s="1"/>
      <c r="W353" s="1"/>
      <c r="X353" s="1"/>
      <c r="Y353" s="1"/>
      <c r="Z353" s="1"/>
    </row>
    <row r="354" spans="1:26" ht="15.75" customHeight="1">
      <c r="A354" s="1"/>
      <c r="B354" s="1"/>
      <c r="C354" s="297"/>
      <c r="D354" s="297"/>
      <c r="E354" s="297"/>
      <c r="F354" s="297"/>
      <c r="G354" s="297"/>
      <c r="H354" s="297"/>
      <c r="I354" s="297"/>
      <c r="J354" s="297"/>
      <c r="K354" s="297"/>
      <c r="L354" s="297"/>
      <c r="M354" s="297"/>
      <c r="N354" s="297"/>
      <c r="O354" s="297"/>
      <c r="P354" s="297"/>
      <c r="Q354" s="1"/>
      <c r="R354" s="1"/>
      <c r="S354" s="1"/>
      <c r="T354" s="1"/>
      <c r="U354" s="1"/>
      <c r="V354" s="1"/>
      <c r="W354" s="1"/>
      <c r="X354" s="1"/>
      <c r="Y354" s="1"/>
      <c r="Z354" s="1"/>
    </row>
    <row r="355" spans="1:26" ht="15.75" customHeight="1">
      <c r="A355" s="1"/>
      <c r="B355" s="1"/>
      <c r="C355" s="297"/>
      <c r="D355" s="297"/>
      <c r="E355" s="297"/>
      <c r="F355" s="297"/>
      <c r="G355" s="297"/>
      <c r="H355" s="297"/>
      <c r="I355" s="297"/>
      <c r="J355" s="297"/>
      <c r="K355" s="297"/>
      <c r="L355" s="297"/>
      <c r="M355" s="297"/>
      <c r="N355" s="297"/>
      <c r="O355" s="297"/>
      <c r="P355" s="297"/>
      <c r="Q355" s="1"/>
      <c r="R355" s="1"/>
      <c r="S355" s="1"/>
      <c r="T355" s="1"/>
      <c r="U355" s="1"/>
      <c r="V355" s="1"/>
      <c r="W355" s="1"/>
      <c r="X355" s="1"/>
      <c r="Y355" s="1"/>
      <c r="Z355" s="1"/>
    </row>
    <row r="356" spans="1:26" ht="15.75" customHeight="1">
      <c r="A356" s="1"/>
      <c r="B356" s="1"/>
      <c r="C356" s="297"/>
      <c r="D356" s="297"/>
      <c r="E356" s="297"/>
      <c r="F356" s="297"/>
      <c r="G356" s="297"/>
      <c r="H356" s="297"/>
      <c r="I356" s="297"/>
      <c r="J356" s="297"/>
      <c r="K356" s="297"/>
      <c r="L356" s="297"/>
      <c r="M356" s="297"/>
      <c r="N356" s="297"/>
      <c r="O356" s="297"/>
      <c r="P356" s="297"/>
      <c r="Q356" s="1"/>
      <c r="R356" s="1"/>
      <c r="S356" s="1"/>
      <c r="T356" s="1"/>
      <c r="U356" s="1"/>
      <c r="V356" s="1"/>
      <c r="W356" s="1"/>
      <c r="X356" s="1"/>
      <c r="Y356" s="1"/>
      <c r="Z356" s="1"/>
    </row>
    <row r="357" spans="1:26" ht="15.75" customHeight="1">
      <c r="A357" s="1"/>
      <c r="B357" s="1"/>
      <c r="C357" s="297"/>
      <c r="D357" s="297"/>
      <c r="E357" s="297"/>
      <c r="F357" s="297"/>
      <c r="G357" s="297"/>
      <c r="H357" s="297"/>
      <c r="I357" s="297"/>
      <c r="J357" s="297"/>
      <c r="K357" s="297"/>
      <c r="L357" s="297"/>
      <c r="M357" s="297"/>
      <c r="N357" s="297"/>
      <c r="O357" s="297"/>
      <c r="P357" s="297"/>
      <c r="Q357" s="1"/>
      <c r="R357" s="1"/>
      <c r="S357" s="1"/>
      <c r="T357" s="1"/>
      <c r="U357" s="1"/>
      <c r="V357" s="1"/>
      <c r="W357" s="1"/>
      <c r="X357" s="1"/>
      <c r="Y357" s="1"/>
      <c r="Z357" s="1"/>
    </row>
    <row r="358" spans="1:26" ht="15.75" customHeight="1">
      <c r="A358" s="1"/>
      <c r="B358" s="1"/>
      <c r="C358" s="297"/>
      <c r="D358" s="297"/>
      <c r="E358" s="297"/>
      <c r="F358" s="297"/>
      <c r="G358" s="297"/>
      <c r="H358" s="297"/>
      <c r="I358" s="297"/>
      <c r="J358" s="297"/>
      <c r="K358" s="297"/>
      <c r="L358" s="297"/>
      <c r="M358" s="297"/>
      <c r="N358" s="297"/>
      <c r="O358" s="297"/>
      <c r="P358" s="297"/>
      <c r="Q358" s="1"/>
      <c r="R358" s="1"/>
      <c r="S358" s="1"/>
      <c r="T358" s="1"/>
      <c r="U358" s="1"/>
      <c r="V358" s="1"/>
      <c r="W358" s="1"/>
      <c r="X358" s="1"/>
      <c r="Y358" s="1"/>
      <c r="Z358" s="1"/>
    </row>
    <row r="359" spans="1:26" ht="15.75" customHeight="1">
      <c r="A359" s="1"/>
      <c r="B359" s="1"/>
      <c r="C359" s="297"/>
      <c r="D359" s="297"/>
      <c r="E359" s="297"/>
      <c r="F359" s="297"/>
      <c r="G359" s="297"/>
      <c r="H359" s="297"/>
      <c r="I359" s="297"/>
      <c r="J359" s="297"/>
      <c r="K359" s="297"/>
      <c r="L359" s="297"/>
      <c r="M359" s="297"/>
      <c r="N359" s="297"/>
      <c r="O359" s="297"/>
      <c r="P359" s="297"/>
      <c r="Q359" s="1"/>
      <c r="R359" s="1"/>
      <c r="S359" s="1"/>
      <c r="T359" s="1"/>
      <c r="U359" s="1"/>
      <c r="V359" s="1"/>
      <c r="W359" s="1"/>
      <c r="X359" s="1"/>
      <c r="Y359" s="1"/>
      <c r="Z359" s="1"/>
    </row>
    <row r="360" spans="1:26" ht="15.75" customHeight="1">
      <c r="A360" s="1"/>
      <c r="B360" s="1"/>
      <c r="C360" s="297"/>
      <c r="D360" s="297"/>
      <c r="E360" s="297"/>
      <c r="F360" s="297"/>
      <c r="G360" s="297"/>
      <c r="H360" s="297"/>
      <c r="I360" s="297"/>
      <c r="J360" s="297"/>
      <c r="K360" s="297"/>
      <c r="L360" s="297"/>
      <c r="M360" s="297"/>
      <c r="N360" s="297"/>
      <c r="O360" s="297"/>
      <c r="P360" s="297"/>
      <c r="Q360" s="1"/>
      <c r="R360" s="1"/>
      <c r="S360" s="1"/>
      <c r="T360" s="1"/>
      <c r="U360" s="1"/>
      <c r="V360" s="1"/>
      <c r="W360" s="1"/>
      <c r="X360" s="1"/>
      <c r="Y360" s="1"/>
      <c r="Z360" s="1"/>
    </row>
    <row r="361" spans="1:26" ht="15.75" customHeight="1">
      <c r="A361" s="1"/>
      <c r="B361" s="1"/>
      <c r="C361" s="297"/>
      <c r="D361" s="297"/>
      <c r="E361" s="297"/>
      <c r="F361" s="297"/>
      <c r="G361" s="297"/>
      <c r="H361" s="297"/>
      <c r="I361" s="297"/>
      <c r="J361" s="297"/>
      <c r="K361" s="297"/>
      <c r="L361" s="297"/>
      <c r="M361" s="297"/>
      <c r="N361" s="297"/>
      <c r="O361" s="297"/>
      <c r="P361" s="297"/>
      <c r="Q361" s="1"/>
      <c r="R361" s="1"/>
      <c r="S361" s="1"/>
      <c r="T361" s="1"/>
      <c r="U361" s="1"/>
      <c r="V361" s="1"/>
      <c r="W361" s="1"/>
      <c r="X361" s="1"/>
      <c r="Y361" s="1"/>
      <c r="Z361" s="1"/>
    </row>
    <row r="362" spans="1:26" ht="15.75" customHeight="1">
      <c r="A362" s="1"/>
      <c r="B362" s="1"/>
      <c r="C362" s="297"/>
      <c r="D362" s="297"/>
      <c r="E362" s="297"/>
      <c r="F362" s="297"/>
      <c r="G362" s="297"/>
      <c r="H362" s="297"/>
      <c r="I362" s="297"/>
      <c r="J362" s="297"/>
      <c r="K362" s="297"/>
      <c r="L362" s="297"/>
      <c r="M362" s="297"/>
      <c r="N362" s="297"/>
      <c r="O362" s="297"/>
      <c r="P362" s="297"/>
      <c r="Q362" s="1"/>
      <c r="R362" s="1"/>
      <c r="S362" s="1"/>
      <c r="T362" s="1"/>
      <c r="U362" s="1"/>
      <c r="V362" s="1"/>
      <c r="W362" s="1"/>
      <c r="X362" s="1"/>
      <c r="Y362" s="1"/>
      <c r="Z362" s="1"/>
    </row>
    <row r="363" spans="1:26" ht="15.75" customHeight="1">
      <c r="A363" s="1"/>
      <c r="B363" s="1"/>
      <c r="C363" s="297"/>
      <c r="D363" s="297"/>
      <c r="E363" s="297"/>
      <c r="F363" s="297"/>
      <c r="G363" s="297"/>
      <c r="H363" s="297"/>
      <c r="I363" s="297"/>
      <c r="J363" s="297"/>
      <c r="K363" s="297"/>
      <c r="L363" s="297"/>
      <c r="M363" s="297"/>
      <c r="N363" s="297"/>
      <c r="O363" s="297"/>
      <c r="P363" s="297"/>
      <c r="Q363" s="1"/>
      <c r="R363" s="1"/>
      <c r="S363" s="1"/>
      <c r="T363" s="1"/>
      <c r="U363" s="1"/>
      <c r="V363" s="1"/>
      <c r="W363" s="1"/>
      <c r="X363" s="1"/>
      <c r="Y363" s="1"/>
      <c r="Z363" s="1"/>
    </row>
    <row r="364" spans="1:26" ht="15.75" customHeight="1">
      <c r="A364" s="1"/>
      <c r="B364" s="1"/>
      <c r="C364" s="297"/>
      <c r="D364" s="297"/>
      <c r="E364" s="297"/>
      <c r="F364" s="297"/>
      <c r="G364" s="297"/>
      <c r="H364" s="297"/>
      <c r="I364" s="297"/>
      <c r="J364" s="297"/>
      <c r="K364" s="297"/>
      <c r="L364" s="297"/>
      <c r="M364" s="297"/>
      <c r="N364" s="297"/>
      <c r="O364" s="297"/>
      <c r="P364" s="297"/>
      <c r="Q364" s="1"/>
      <c r="R364" s="1"/>
      <c r="S364" s="1"/>
      <c r="T364" s="1"/>
      <c r="U364" s="1"/>
      <c r="V364" s="1"/>
      <c r="W364" s="1"/>
      <c r="X364" s="1"/>
      <c r="Y364" s="1"/>
      <c r="Z364" s="1"/>
    </row>
    <row r="365" spans="1:26" ht="15.75" customHeight="1">
      <c r="A365" s="1"/>
      <c r="B365" s="1"/>
      <c r="C365" s="297"/>
      <c r="D365" s="297"/>
      <c r="E365" s="297"/>
      <c r="F365" s="297"/>
      <c r="G365" s="297"/>
      <c r="H365" s="297"/>
      <c r="I365" s="297"/>
      <c r="J365" s="297"/>
      <c r="K365" s="297"/>
      <c r="L365" s="297"/>
      <c r="M365" s="297"/>
      <c r="N365" s="297"/>
      <c r="O365" s="297"/>
      <c r="P365" s="297"/>
      <c r="Q365" s="1"/>
      <c r="R365" s="1"/>
      <c r="S365" s="1"/>
      <c r="T365" s="1"/>
      <c r="U365" s="1"/>
      <c r="V365" s="1"/>
      <c r="W365" s="1"/>
      <c r="X365" s="1"/>
      <c r="Y365" s="1"/>
      <c r="Z365" s="1"/>
    </row>
    <row r="366" spans="1:26" ht="15.75" customHeight="1">
      <c r="A366" s="1"/>
      <c r="B366" s="1"/>
      <c r="C366" s="297"/>
      <c r="D366" s="297"/>
      <c r="E366" s="297"/>
      <c r="F366" s="297"/>
      <c r="G366" s="297"/>
      <c r="H366" s="297"/>
      <c r="I366" s="297"/>
      <c r="J366" s="297"/>
      <c r="K366" s="297"/>
      <c r="L366" s="297"/>
      <c r="M366" s="297"/>
      <c r="N366" s="297"/>
      <c r="O366" s="297"/>
      <c r="P366" s="297"/>
      <c r="Q366" s="1"/>
      <c r="R366" s="1"/>
      <c r="S366" s="1"/>
      <c r="T366" s="1"/>
      <c r="U366" s="1"/>
      <c r="V366" s="1"/>
      <c r="W366" s="1"/>
      <c r="X366" s="1"/>
      <c r="Y366" s="1"/>
      <c r="Z366" s="1"/>
    </row>
    <row r="367" spans="1:26" ht="15.75" customHeight="1">
      <c r="A367" s="1"/>
      <c r="B367" s="1"/>
      <c r="C367" s="297"/>
      <c r="D367" s="297"/>
      <c r="E367" s="297"/>
      <c r="F367" s="297"/>
      <c r="G367" s="297"/>
      <c r="H367" s="297"/>
      <c r="I367" s="297"/>
      <c r="J367" s="297"/>
      <c r="K367" s="297"/>
      <c r="L367" s="297"/>
      <c r="M367" s="297"/>
      <c r="N367" s="297"/>
      <c r="O367" s="297"/>
      <c r="P367" s="297"/>
      <c r="Q367" s="1"/>
      <c r="R367" s="1"/>
      <c r="S367" s="1"/>
      <c r="T367" s="1"/>
      <c r="U367" s="1"/>
      <c r="V367" s="1"/>
      <c r="W367" s="1"/>
      <c r="X367" s="1"/>
      <c r="Y367" s="1"/>
      <c r="Z367" s="1"/>
    </row>
    <row r="368" spans="1:26" ht="15.75" customHeight="1">
      <c r="A368" s="1"/>
      <c r="B368" s="1"/>
      <c r="C368" s="297"/>
      <c r="D368" s="297"/>
      <c r="E368" s="297"/>
      <c r="F368" s="297"/>
      <c r="G368" s="297"/>
      <c r="H368" s="297"/>
      <c r="I368" s="297"/>
      <c r="J368" s="297"/>
      <c r="K368" s="297"/>
      <c r="L368" s="297"/>
      <c r="M368" s="297"/>
      <c r="N368" s="297"/>
      <c r="O368" s="297"/>
      <c r="P368" s="297"/>
      <c r="Q368" s="1"/>
      <c r="R368" s="1"/>
      <c r="S368" s="1"/>
      <c r="T368" s="1"/>
      <c r="U368" s="1"/>
      <c r="V368" s="1"/>
      <c r="W368" s="1"/>
      <c r="X368" s="1"/>
      <c r="Y368" s="1"/>
      <c r="Z368" s="1"/>
    </row>
    <row r="369" spans="1:26" ht="15.75" customHeight="1">
      <c r="A369" s="1"/>
      <c r="B369" s="1"/>
      <c r="C369" s="297"/>
      <c r="D369" s="297"/>
      <c r="E369" s="297"/>
      <c r="F369" s="297"/>
      <c r="G369" s="297"/>
      <c r="H369" s="297"/>
      <c r="I369" s="297"/>
      <c r="J369" s="297"/>
      <c r="K369" s="297"/>
      <c r="L369" s="297"/>
      <c r="M369" s="297"/>
      <c r="N369" s="297"/>
      <c r="O369" s="297"/>
      <c r="P369" s="297"/>
      <c r="Q369" s="1"/>
      <c r="R369" s="1"/>
      <c r="S369" s="1"/>
      <c r="T369" s="1"/>
      <c r="U369" s="1"/>
      <c r="V369" s="1"/>
      <c r="W369" s="1"/>
      <c r="X369" s="1"/>
      <c r="Y369" s="1"/>
      <c r="Z369" s="1"/>
    </row>
    <row r="370" spans="1:26" ht="15.75" customHeight="1">
      <c r="A370" s="1"/>
      <c r="B370" s="1"/>
      <c r="C370" s="297"/>
      <c r="D370" s="297"/>
      <c r="E370" s="297"/>
      <c r="F370" s="297"/>
      <c r="G370" s="297"/>
      <c r="H370" s="297"/>
      <c r="I370" s="297"/>
      <c r="J370" s="297"/>
      <c r="K370" s="297"/>
      <c r="L370" s="297"/>
      <c r="M370" s="297"/>
      <c r="N370" s="297"/>
      <c r="O370" s="297"/>
      <c r="P370" s="297"/>
      <c r="Q370" s="1"/>
      <c r="R370" s="1"/>
      <c r="S370" s="1"/>
      <c r="T370" s="1"/>
      <c r="U370" s="1"/>
      <c r="V370" s="1"/>
      <c r="W370" s="1"/>
      <c r="X370" s="1"/>
      <c r="Y370" s="1"/>
      <c r="Z370" s="1"/>
    </row>
    <row r="371" spans="1:26" ht="15.75" customHeight="1">
      <c r="A371" s="1"/>
      <c r="B371" s="1"/>
      <c r="C371" s="297"/>
      <c r="D371" s="297"/>
      <c r="E371" s="297"/>
      <c r="F371" s="297"/>
      <c r="G371" s="297"/>
      <c r="H371" s="297"/>
      <c r="I371" s="297"/>
      <c r="J371" s="297"/>
      <c r="K371" s="297"/>
      <c r="L371" s="297"/>
      <c r="M371" s="297"/>
      <c r="N371" s="297"/>
      <c r="O371" s="297"/>
      <c r="P371" s="297"/>
      <c r="Q371" s="1"/>
      <c r="R371" s="1"/>
      <c r="S371" s="1"/>
      <c r="T371" s="1"/>
      <c r="U371" s="1"/>
      <c r="V371" s="1"/>
      <c r="W371" s="1"/>
      <c r="X371" s="1"/>
      <c r="Y371" s="1"/>
      <c r="Z371" s="1"/>
    </row>
    <row r="372" spans="1:26" ht="15.75" customHeight="1">
      <c r="A372" s="1"/>
      <c r="B372" s="1"/>
      <c r="C372" s="297"/>
      <c r="D372" s="297"/>
      <c r="E372" s="297"/>
      <c r="F372" s="297"/>
      <c r="G372" s="297"/>
      <c r="H372" s="297"/>
      <c r="I372" s="297"/>
      <c r="J372" s="297"/>
      <c r="K372" s="297"/>
      <c r="L372" s="297"/>
      <c r="M372" s="297"/>
      <c r="N372" s="297"/>
      <c r="O372" s="297"/>
      <c r="P372" s="297"/>
      <c r="Q372" s="1"/>
      <c r="R372" s="1"/>
      <c r="S372" s="1"/>
      <c r="T372" s="1"/>
      <c r="U372" s="1"/>
      <c r="V372" s="1"/>
      <c r="W372" s="1"/>
      <c r="X372" s="1"/>
      <c r="Y372" s="1"/>
      <c r="Z372" s="1"/>
    </row>
    <row r="373" spans="1:26" ht="15.75" customHeight="1">
      <c r="A373" s="1"/>
      <c r="B373" s="1"/>
      <c r="C373" s="297"/>
      <c r="D373" s="297"/>
      <c r="E373" s="297"/>
      <c r="F373" s="297"/>
      <c r="G373" s="297"/>
      <c r="H373" s="297"/>
      <c r="I373" s="297"/>
      <c r="J373" s="297"/>
      <c r="K373" s="297"/>
      <c r="L373" s="297"/>
      <c r="M373" s="297"/>
      <c r="N373" s="297"/>
      <c r="O373" s="297"/>
      <c r="P373" s="297"/>
      <c r="Q373" s="1"/>
      <c r="R373" s="1"/>
      <c r="S373" s="1"/>
      <c r="T373" s="1"/>
      <c r="U373" s="1"/>
      <c r="V373" s="1"/>
      <c r="W373" s="1"/>
      <c r="X373" s="1"/>
      <c r="Y373" s="1"/>
      <c r="Z373" s="1"/>
    </row>
    <row r="374" spans="1:26" ht="15.75" customHeight="1">
      <c r="A374" s="1"/>
      <c r="B374" s="1"/>
      <c r="C374" s="297"/>
      <c r="D374" s="297"/>
      <c r="E374" s="297"/>
      <c r="F374" s="297"/>
      <c r="G374" s="297"/>
      <c r="H374" s="297"/>
      <c r="I374" s="297"/>
      <c r="J374" s="297"/>
      <c r="K374" s="297"/>
      <c r="L374" s="297"/>
      <c r="M374" s="297"/>
      <c r="N374" s="297"/>
      <c r="O374" s="297"/>
      <c r="P374" s="297"/>
      <c r="Q374" s="1"/>
      <c r="R374" s="1"/>
      <c r="S374" s="1"/>
      <c r="T374" s="1"/>
      <c r="U374" s="1"/>
      <c r="V374" s="1"/>
      <c r="W374" s="1"/>
      <c r="X374" s="1"/>
      <c r="Y374" s="1"/>
      <c r="Z374" s="1"/>
    </row>
    <row r="375" spans="1:26" ht="15.75" customHeight="1">
      <c r="A375" s="1"/>
      <c r="B375" s="1"/>
      <c r="C375" s="297"/>
      <c r="D375" s="297"/>
      <c r="E375" s="297"/>
      <c r="F375" s="297"/>
      <c r="G375" s="297"/>
      <c r="H375" s="297"/>
      <c r="I375" s="297"/>
      <c r="J375" s="297"/>
      <c r="K375" s="297"/>
      <c r="L375" s="297"/>
      <c r="M375" s="297"/>
      <c r="N375" s="297"/>
      <c r="O375" s="297"/>
      <c r="P375" s="297"/>
      <c r="Q375" s="1"/>
      <c r="R375" s="1"/>
      <c r="S375" s="1"/>
      <c r="T375" s="1"/>
      <c r="U375" s="1"/>
      <c r="V375" s="1"/>
      <c r="W375" s="1"/>
      <c r="X375" s="1"/>
      <c r="Y375" s="1"/>
      <c r="Z375" s="1"/>
    </row>
    <row r="376" spans="1:26" ht="15.75" customHeight="1">
      <c r="A376" s="1"/>
      <c r="B376" s="1"/>
      <c r="C376" s="297"/>
      <c r="D376" s="297"/>
      <c r="E376" s="297"/>
      <c r="F376" s="297"/>
      <c r="G376" s="297"/>
      <c r="H376" s="297"/>
      <c r="I376" s="297"/>
      <c r="J376" s="297"/>
      <c r="K376" s="297"/>
      <c r="L376" s="297"/>
      <c r="M376" s="297"/>
      <c r="N376" s="297"/>
      <c r="O376" s="297"/>
      <c r="P376" s="297"/>
      <c r="Q376" s="1"/>
      <c r="R376" s="1"/>
      <c r="S376" s="1"/>
      <c r="T376" s="1"/>
      <c r="U376" s="1"/>
      <c r="V376" s="1"/>
      <c r="W376" s="1"/>
      <c r="X376" s="1"/>
      <c r="Y376" s="1"/>
      <c r="Z376" s="1"/>
    </row>
    <row r="377" spans="1:26" ht="15.75" customHeight="1">
      <c r="A377" s="1"/>
      <c r="B377" s="1"/>
      <c r="C377" s="297"/>
      <c r="D377" s="297"/>
      <c r="E377" s="297"/>
      <c r="F377" s="297"/>
      <c r="G377" s="297"/>
      <c r="H377" s="297"/>
      <c r="I377" s="297"/>
      <c r="J377" s="297"/>
      <c r="K377" s="297"/>
      <c r="L377" s="297"/>
      <c r="M377" s="297"/>
      <c r="N377" s="297"/>
      <c r="O377" s="297"/>
      <c r="P377" s="297"/>
      <c r="Q377" s="1"/>
      <c r="R377" s="1"/>
      <c r="S377" s="1"/>
      <c r="T377" s="1"/>
      <c r="U377" s="1"/>
      <c r="V377" s="1"/>
      <c r="W377" s="1"/>
      <c r="X377" s="1"/>
      <c r="Y377" s="1"/>
      <c r="Z377" s="1"/>
    </row>
    <row r="378" spans="1:26" ht="15.75" customHeight="1">
      <c r="A378" s="1"/>
      <c r="B378" s="1"/>
      <c r="C378" s="297"/>
      <c r="D378" s="297"/>
      <c r="E378" s="297"/>
      <c r="F378" s="297"/>
      <c r="G378" s="297"/>
      <c r="H378" s="297"/>
      <c r="I378" s="297"/>
      <c r="J378" s="297"/>
      <c r="K378" s="297"/>
      <c r="L378" s="297"/>
      <c r="M378" s="297"/>
      <c r="N378" s="297"/>
      <c r="O378" s="297"/>
      <c r="P378" s="297"/>
      <c r="Q378" s="1"/>
      <c r="R378" s="1"/>
      <c r="S378" s="1"/>
      <c r="T378" s="1"/>
      <c r="U378" s="1"/>
      <c r="V378" s="1"/>
      <c r="W378" s="1"/>
      <c r="X378" s="1"/>
      <c r="Y378" s="1"/>
      <c r="Z378" s="1"/>
    </row>
    <row r="379" spans="1:26" ht="15.75" customHeight="1">
      <c r="A379" s="1"/>
      <c r="B379" s="1"/>
      <c r="C379" s="297"/>
      <c r="D379" s="297"/>
      <c r="E379" s="297"/>
      <c r="F379" s="297"/>
      <c r="G379" s="297"/>
      <c r="H379" s="297"/>
      <c r="I379" s="297"/>
      <c r="J379" s="297"/>
      <c r="K379" s="297"/>
      <c r="L379" s="297"/>
      <c r="M379" s="297"/>
      <c r="N379" s="297"/>
      <c r="O379" s="297"/>
      <c r="P379" s="297"/>
      <c r="Q379" s="1"/>
      <c r="R379" s="1"/>
      <c r="S379" s="1"/>
      <c r="T379" s="1"/>
      <c r="U379" s="1"/>
      <c r="V379" s="1"/>
      <c r="W379" s="1"/>
      <c r="X379" s="1"/>
      <c r="Y379" s="1"/>
      <c r="Z379" s="1"/>
    </row>
    <row r="380" spans="1:26" ht="15.75" customHeight="1">
      <c r="A380" s="1"/>
      <c r="B380" s="1"/>
      <c r="C380" s="297"/>
      <c r="D380" s="297"/>
      <c r="E380" s="297"/>
      <c r="F380" s="297"/>
      <c r="G380" s="297"/>
      <c r="H380" s="297"/>
      <c r="I380" s="297"/>
      <c r="J380" s="297"/>
      <c r="K380" s="297"/>
      <c r="L380" s="297"/>
      <c r="M380" s="297"/>
      <c r="N380" s="297"/>
      <c r="O380" s="297"/>
      <c r="P380" s="297"/>
      <c r="Q380" s="1"/>
      <c r="R380" s="1"/>
      <c r="S380" s="1"/>
      <c r="T380" s="1"/>
      <c r="U380" s="1"/>
      <c r="V380" s="1"/>
      <c r="W380" s="1"/>
      <c r="X380" s="1"/>
      <c r="Y380" s="1"/>
      <c r="Z380" s="1"/>
    </row>
    <row r="381" spans="1:26" ht="15.75" customHeight="1">
      <c r="A381" s="1"/>
      <c r="B381" s="1"/>
      <c r="C381" s="297"/>
      <c r="D381" s="297"/>
      <c r="E381" s="297"/>
      <c r="F381" s="297"/>
      <c r="G381" s="297"/>
      <c r="H381" s="297"/>
      <c r="I381" s="297"/>
      <c r="J381" s="297"/>
      <c r="K381" s="297"/>
      <c r="L381" s="297"/>
      <c r="M381" s="297"/>
      <c r="N381" s="297"/>
      <c r="O381" s="297"/>
      <c r="P381" s="297"/>
      <c r="Q381" s="1"/>
      <c r="R381" s="1"/>
      <c r="S381" s="1"/>
      <c r="T381" s="1"/>
      <c r="U381" s="1"/>
      <c r="V381" s="1"/>
      <c r="W381" s="1"/>
      <c r="X381" s="1"/>
      <c r="Y381" s="1"/>
      <c r="Z381" s="1"/>
    </row>
    <row r="382" spans="1:26" ht="15.75" customHeight="1">
      <c r="A382" s="1"/>
      <c r="B382" s="1"/>
      <c r="C382" s="297"/>
      <c r="D382" s="297"/>
      <c r="E382" s="297"/>
      <c r="F382" s="297"/>
      <c r="G382" s="297"/>
      <c r="H382" s="297"/>
      <c r="I382" s="297"/>
      <c r="J382" s="297"/>
      <c r="K382" s="297"/>
      <c r="L382" s="297"/>
      <c r="M382" s="297"/>
      <c r="N382" s="297"/>
      <c r="O382" s="297"/>
      <c r="P382" s="297"/>
      <c r="Q382" s="1"/>
      <c r="R382" s="1"/>
      <c r="S382" s="1"/>
      <c r="T382" s="1"/>
      <c r="U382" s="1"/>
      <c r="V382" s="1"/>
      <c r="W382" s="1"/>
      <c r="X382" s="1"/>
      <c r="Y382" s="1"/>
      <c r="Z382" s="1"/>
    </row>
    <row r="383" spans="1:26" ht="15.75" customHeight="1">
      <c r="A383" s="1"/>
      <c r="B383" s="1"/>
      <c r="C383" s="297"/>
      <c r="D383" s="297"/>
      <c r="E383" s="297"/>
      <c r="F383" s="297"/>
      <c r="G383" s="297"/>
      <c r="H383" s="297"/>
      <c r="I383" s="297"/>
      <c r="J383" s="297"/>
      <c r="K383" s="297"/>
      <c r="L383" s="297"/>
      <c r="M383" s="297"/>
      <c r="N383" s="297"/>
      <c r="O383" s="297"/>
      <c r="P383" s="297"/>
      <c r="Q383" s="1"/>
      <c r="R383" s="1"/>
      <c r="S383" s="1"/>
      <c r="T383" s="1"/>
      <c r="U383" s="1"/>
      <c r="V383" s="1"/>
      <c r="W383" s="1"/>
      <c r="X383" s="1"/>
      <c r="Y383" s="1"/>
      <c r="Z383" s="1"/>
    </row>
    <row r="384" spans="1:26" ht="15.75" customHeight="1">
      <c r="A384" s="1"/>
      <c r="B384" s="1"/>
      <c r="C384" s="297"/>
      <c r="D384" s="297"/>
      <c r="E384" s="297"/>
      <c r="F384" s="297"/>
      <c r="G384" s="297"/>
      <c r="H384" s="297"/>
      <c r="I384" s="297"/>
      <c r="J384" s="297"/>
      <c r="K384" s="297"/>
      <c r="L384" s="297"/>
      <c r="M384" s="297"/>
      <c r="N384" s="297"/>
      <c r="O384" s="297"/>
      <c r="P384" s="297"/>
      <c r="Q384" s="1"/>
      <c r="R384" s="1"/>
      <c r="S384" s="1"/>
      <c r="T384" s="1"/>
      <c r="U384" s="1"/>
      <c r="V384" s="1"/>
      <c r="W384" s="1"/>
      <c r="X384" s="1"/>
      <c r="Y384" s="1"/>
      <c r="Z384" s="1"/>
    </row>
    <row r="385" spans="1:26" ht="15.75" customHeight="1">
      <c r="A385" s="1"/>
      <c r="B385" s="1"/>
      <c r="C385" s="297"/>
      <c r="D385" s="297"/>
      <c r="E385" s="297"/>
      <c r="F385" s="297"/>
      <c r="G385" s="297"/>
      <c r="H385" s="297"/>
      <c r="I385" s="297"/>
      <c r="J385" s="297"/>
      <c r="K385" s="297"/>
      <c r="L385" s="297"/>
      <c r="M385" s="297"/>
      <c r="N385" s="297"/>
      <c r="O385" s="297"/>
      <c r="P385" s="297"/>
      <c r="Q385" s="1"/>
      <c r="R385" s="1"/>
      <c r="S385" s="1"/>
      <c r="T385" s="1"/>
      <c r="U385" s="1"/>
      <c r="V385" s="1"/>
      <c r="W385" s="1"/>
      <c r="X385" s="1"/>
      <c r="Y385" s="1"/>
      <c r="Z385" s="1"/>
    </row>
    <row r="386" spans="1:26" ht="15.75" customHeight="1">
      <c r="A386" s="1"/>
      <c r="B386" s="1"/>
      <c r="C386" s="297"/>
      <c r="D386" s="297"/>
      <c r="E386" s="297"/>
      <c r="F386" s="297"/>
      <c r="G386" s="297"/>
      <c r="H386" s="297"/>
      <c r="I386" s="297"/>
      <c r="J386" s="297"/>
      <c r="K386" s="297"/>
      <c r="L386" s="297"/>
      <c r="M386" s="297"/>
      <c r="N386" s="297"/>
      <c r="O386" s="297"/>
      <c r="P386" s="297"/>
      <c r="Q386" s="1"/>
      <c r="R386" s="1"/>
      <c r="S386" s="1"/>
      <c r="T386" s="1"/>
      <c r="U386" s="1"/>
      <c r="V386" s="1"/>
      <c r="W386" s="1"/>
      <c r="X386" s="1"/>
      <c r="Y386" s="1"/>
      <c r="Z386" s="1"/>
    </row>
    <row r="387" spans="1:26" ht="15.75" customHeight="1">
      <c r="A387" s="1"/>
      <c r="B387" s="1"/>
      <c r="C387" s="297"/>
      <c r="D387" s="297"/>
      <c r="E387" s="297"/>
      <c r="F387" s="297"/>
      <c r="G387" s="297"/>
      <c r="H387" s="297"/>
      <c r="I387" s="297"/>
      <c r="J387" s="297"/>
      <c r="K387" s="297"/>
      <c r="L387" s="297"/>
      <c r="M387" s="297"/>
      <c r="N387" s="297"/>
      <c r="O387" s="297"/>
      <c r="P387" s="297"/>
      <c r="Q387" s="1"/>
      <c r="R387" s="1"/>
      <c r="S387" s="1"/>
      <c r="T387" s="1"/>
      <c r="U387" s="1"/>
      <c r="V387" s="1"/>
      <c r="W387" s="1"/>
      <c r="X387" s="1"/>
      <c r="Y387" s="1"/>
      <c r="Z387" s="1"/>
    </row>
    <row r="388" spans="1:26" ht="15.75" customHeight="1">
      <c r="A388" s="1"/>
      <c r="B388" s="1"/>
      <c r="C388" s="297"/>
      <c r="D388" s="297"/>
      <c r="E388" s="297"/>
      <c r="F388" s="297"/>
      <c r="G388" s="297"/>
      <c r="H388" s="297"/>
      <c r="I388" s="297"/>
      <c r="J388" s="297"/>
      <c r="K388" s="297"/>
      <c r="L388" s="297"/>
      <c r="M388" s="297"/>
      <c r="N388" s="297"/>
      <c r="O388" s="297"/>
      <c r="P388" s="297"/>
      <c r="Q388" s="1"/>
      <c r="R388" s="1"/>
      <c r="S388" s="1"/>
      <c r="T388" s="1"/>
      <c r="U388" s="1"/>
      <c r="V388" s="1"/>
      <c r="W388" s="1"/>
      <c r="X388" s="1"/>
      <c r="Y388" s="1"/>
      <c r="Z388" s="1"/>
    </row>
    <row r="389" spans="1:26" ht="15.75" customHeight="1">
      <c r="A389" s="1"/>
      <c r="B389" s="1"/>
      <c r="C389" s="297"/>
      <c r="D389" s="297"/>
      <c r="E389" s="297"/>
      <c r="F389" s="297"/>
      <c r="G389" s="297"/>
      <c r="H389" s="297"/>
      <c r="I389" s="297"/>
      <c r="J389" s="297"/>
      <c r="K389" s="297"/>
      <c r="L389" s="297"/>
      <c r="M389" s="297"/>
      <c r="N389" s="297"/>
      <c r="O389" s="297"/>
      <c r="P389" s="297"/>
      <c r="Q389" s="1"/>
      <c r="R389" s="1"/>
      <c r="S389" s="1"/>
      <c r="T389" s="1"/>
      <c r="U389" s="1"/>
      <c r="V389" s="1"/>
      <c r="W389" s="1"/>
      <c r="X389" s="1"/>
      <c r="Y389" s="1"/>
      <c r="Z389" s="1"/>
    </row>
    <row r="390" spans="1:26" ht="15.75" customHeight="1">
      <c r="A390" s="1"/>
      <c r="B390" s="1"/>
      <c r="C390" s="297"/>
      <c r="D390" s="297"/>
      <c r="E390" s="297"/>
      <c r="F390" s="297"/>
      <c r="G390" s="297"/>
      <c r="H390" s="297"/>
      <c r="I390" s="297"/>
      <c r="J390" s="297"/>
      <c r="K390" s="297"/>
      <c r="L390" s="297"/>
      <c r="M390" s="297"/>
      <c r="N390" s="297"/>
      <c r="O390" s="297"/>
      <c r="P390" s="297"/>
      <c r="Q390" s="1"/>
      <c r="R390" s="1"/>
      <c r="S390" s="1"/>
      <c r="T390" s="1"/>
      <c r="U390" s="1"/>
      <c r="V390" s="1"/>
      <c r="W390" s="1"/>
      <c r="X390" s="1"/>
      <c r="Y390" s="1"/>
      <c r="Z390" s="1"/>
    </row>
    <row r="391" spans="1:26" ht="15.75" customHeight="1">
      <c r="A391" s="1"/>
      <c r="B391" s="1"/>
      <c r="C391" s="297"/>
      <c r="D391" s="297"/>
      <c r="E391" s="297"/>
      <c r="F391" s="297"/>
      <c r="G391" s="297"/>
      <c r="H391" s="297"/>
      <c r="I391" s="297"/>
      <c r="J391" s="297"/>
      <c r="K391" s="297"/>
      <c r="L391" s="297"/>
      <c r="M391" s="297"/>
      <c r="N391" s="297"/>
      <c r="O391" s="297"/>
      <c r="P391" s="297"/>
      <c r="Q391" s="1"/>
      <c r="R391" s="1"/>
      <c r="S391" s="1"/>
      <c r="T391" s="1"/>
      <c r="U391" s="1"/>
      <c r="V391" s="1"/>
      <c r="W391" s="1"/>
      <c r="X391" s="1"/>
      <c r="Y391" s="1"/>
      <c r="Z391" s="1"/>
    </row>
    <row r="392" spans="1:26" ht="15.75" customHeight="1">
      <c r="A392" s="1"/>
      <c r="B392" s="1"/>
      <c r="C392" s="297"/>
      <c r="D392" s="297"/>
      <c r="E392" s="297"/>
      <c r="F392" s="297"/>
      <c r="G392" s="297"/>
      <c r="H392" s="297"/>
      <c r="I392" s="297"/>
      <c r="J392" s="297"/>
      <c r="K392" s="297"/>
      <c r="L392" s="297"/>
      <c r="M392" s="297"/>
      <c r="N392" s="297"/>
      <c r="O392" s="297"/>
      <c r="P392" s="297"/>
      <c r="Q392" s="1"/>
      <c r="R392" s="1"/>
      <c r="S392" s="1"/>
      <c r="T392" s="1"/>
      <c r="U392" s="1"/>
      <c r="V392" s="1"/>
      <c r="W392" s="1"/>
      <c r="X392" s="1"/>
      <c r="Y392" s="1"/>
      <c r="Z392" s="1"/>
    </row>
    <row r="393" spans="1:26" ht="15.75" customHeight="1">
      <c r="A393" s="1"/>
      <c r="B393" s="1"/>
      <c r="C393" s="297"/>
      <c r="D393" s="297"/>
      <c r="E393" s="297"/>
      <c r="F393" s="297"/>
      <c r="G393" s="297"/>
      <c r="H393" s="297"/>
      <c r="I393" s="297"/>
      <c r="J393" s="297"/>
      <c r="K393" s="297"/>
      <c r="L393" s="297"/>
      <c r="M393" s="297"/>
      <c r="N393" s="297"/>
      <c r="O393" s="297"/>
      <c r="P393" s="297"/>
      <c r="Q393" s="1"/>
      <c r="R393" s="1"/>
      <c r="S393" s="1"/>
      <c r="T393" s="1"/>
      <c r="U393" s="1"/>
      <c r="V393" s="1"/>
      <c r="W393" s="1"/>
      <c r="X393" s="1"/>
      <c r="Y393" s="1"/>
      <c r="Z393" s="1"/>
    </row>
    <row r="394" spans="1:26" ht="15.75" customHeight="1">
      <c r="A394" s="1"/>
      <c r="B394" s="1"/>
      <c r="C394" s="297"/>
      <c r="D394" s="297"/>
      <c r="E394" s="297"/>
      <c r="F394" s="297"/>
      <c r="G394" s="297"/>
      <c r="H394" s="297"/>
      <c r="I394" s="297"/>
      <c r="J394" s="297"/>
      <c r="K394" s="297"/>
      <c r="L394" s="297"/>
      <c r="M394" s="297"/>
      <c r="N394" s="297"/>
      <c r="O394" s="297"/>
      <c r="P394" s="297"/>
      <c r="Q394" s="1"/>
      <c r="R394" s="1"/>
      <c r="S394" s="1"/>
      <c r="T394" s="1"/>
      <c r="U394" s="1"/>
      <c r="V394" s="1"/>
      <c r="W394" s="1"/>
      <c r="X394" s="1"/>
      <c r="Y394" s="1"/>
      <c r="Z394" s="1"/>
    </row>
    <row r="395" spans="1:26" ht="15.75" customHeight="1">
      <c r="A395" s="1"/>
      <c r="B395" s="1"/>
      <c r="C395" s="297"/>
      <c r="D395" s="297"/>
      <c r="E395" s="297"/>
      <c r="F395" s="297"/>
      <c r="G395" s="297"/>
      <c r="H395" s="297"/>
      <c r="I395" s="297"/>
      <c r="J395" s="297"/>
      <c r="K395" s="297"/>
      <c r="L395" s="297"/>
      <c r="M395" s="297"/>
      <c r="N395" s="297"/>
      <c r="O395" s="297"/>
      <c r="P395" s="297"/>
      <c r="Q395" s="1"/>
      <c r="R395" s="1"/>
      <c r="S395" s="1"/>
      <c r="T395" s="1"/>
      <c r="U395" s="1"/>
      <c r="V395" s="1"/>
      <c r="W395" s="1"/>
      <c r="X395" s="1"/>
      <c r="Y395" s="1"/>
      <c r="Z395" s="1"/>
    </row>
    <row r="396" spans="1:26" ht="15.75" customHeight="1">
      <c r="A396" s="1"/>
      <c r="B396" s="1"/>
      <c r="C396" s="297"/>
      <c r="D396" s="297"/>
      <c r="E396" s="297"/>
      <c r="F396" s="297"/>
      <c r="G396" s="297"/>
      <c r="H396" s="297"/>
      <c r="I396" s="297"/>
      <c r="J396" s="297"/>
      <c r="K396" s="297"/>
      <c r="L396" s="297"/>
      <c r="M396" s="297"/>
      <c r="N396" s="297"/>
      <c r="O396" s="297"/>
      <c r="P396" s="297"/>
      <c r="Q396" s="1"/>
      <c r="R396" s="1"/>
      <c r="S396" s="1"/>
      <c r="T396" s="1"/>
      <c r="U396" s="1"/>
      <c r="V396" s="1"/>
      <c r="W396" s="1"/>
      <c r="X396" s="1"/>
      <c r="Y396" s="1"/>
      <c r="Z396" s="1"/>
    </row>
    <row r="397" spans="1:26" ht="15.75" customHeight="1">
      <c r="A397" s="1"/>
      <c r="B397" s="1"/>
      <c r="C397" s="297"/>
      <c r="D397" s="297"/>
      <c r="E397" s="297"/>
      <c r="F397" s="297"/>
      <c r="G397" s="297"/>
      <c r="H397" s="297"/>
      <c r="I397" s="297"/>
      <c r="J397" s="297"/>
      <c r="K397" s="297"/>
      <c r="L397" s="297"/>
      <c r="M397" s="297"/>
      <c r="N397" s="297"/>
      <c r="O397" s="297"/>
      <c r="P397" s="297"/>
      <c r="Q397" s="1"/>
      <c r="R397" s="1"/>
      <c r="S397" s="1"/>
      <c r="T397" s="1"/>
      <c r="U397" s="1"/>
      <c r="V397" s="1"/>
      <c r="W397" s="1"/>
      <c r="X397" s="1"/>
      <c r="Y397" s="1"/>
      <c r="Z397" s="1"/>
    </row>
    <row r="398" spans="1:26" ht="15.75" customHeight="1">
      <c r="A398" s="1"/>
      <c r="B398" s="1"/>
      <c r="C398" s="297"/>
      <c r="D398" s="297"/>
      <c r="E398" s="297"/>
      <c r="F398" s="297"/>
      <c r="G398" s="297"/>
      <c r="H398" s="297"/>
      <c r="I398" s="297"/>
      <c r="J398" s="297"/>
      <c r="K398" s="297"/>
      <c r="L398" s="297"/>
      <c r="M398" s="297"/>
      <c r="N398" s="297"/>
      <c r="O398" s="297"/>
      <c r="P398" s="297"/>
      <c r="Q398" s="1"/>
      <c r="R398" s="1"/>
      <c r="S398" s="1"/>
      <c r="T398" s="1"/>
      <c r="U398" s="1"/>
      <c r="V398" s="1"/>
      <c r="W398" s="1"/>
      <c r="X398" s="1"/>
      <c r="Y398" s="1"/>
      <c r="Z398" s="1"/>
    </row>
    <row r="399" spans="1:26" ht="15.75" customHeight="1">
      <c r="A399" s="1"/>
      <c r="B399" s="1"/>
      <c r="C399" s="297"/>
      <c r="D399" s="297"/>
      <c r="E399" s="297"/>
      <c r="F399" s="297"/>
      <c r="G399" s="297"/>
      <c r="H399" s="297"/>
      <c r="I399" s="297"/>
      <c r="J399" s="297"/>
      <c r="K399" s="297"/>
      <c r="L399" s="297"/>
      <c r="M399" s="297"/>
      <c r="N399" s="297"/>
      <c r="O399" s="297"/>
      <c r="P399" s="297"/>
      <c r="Q399" s="1"/>
      <c r="R399" s="1"/>
      <c r="S399" s="1"/>
      <c r="T399" s="1"/>
      <c r="U399" s="1"/>
      <c r="V399" s="1"/>
      <c r="W399" s="1"/>
      <c r="X399" s="1"/>
      <c r="Y399" s="1"/>
      <c r="Z399" s="1"/>
    </row>
    <row r="400" spans="1:26" ht="15.75" customHeight="1">
      <c r="A400" s="1"/>
      <c r="B400" s="1"/>
      <c r="C400" s="297"/>
      <c r="D400" s="297"/>
      <c r="E400" s="297"/>
      <c r="F400" s="297"/>
      <c r="G400" s="297"/>
      <c r="H400" s="297"/>
      <c r="I400" s="297"/>
      <c r="J400" s="297"/>
      <c r="K400" s="297"/>
      <c r="L400" s="297"/>
      <c r="M400" s="297"/>
      <c r="N400" s="297"/>
      <c r="O400" s="297"/>
      <c r="P400" s="297"/>
      <c r="Q400" s="1"/>
      <c r="R400" s="1"/>
      <c r="S400" s="1"/>
      <c r="T400" s="1"/>
      <c r="U400" s="1"/>
      <c r="V400" s="1"/>
      <c r="W400" s="1"/>
      <c r="X400" s="1"/>
      <c r="Y400" s="1"/>
      <c r="Z400" s="1"/>
    </row>
    <row r="401" spans="1:26" ht="15.75" customHeight="1">
      <c r="A401" s="1"/>
      <c r="B401" s="1"/>
      <c r="C401" s="297"/>
      <c r="D401" s="297"/>
      <c r="E401" s="297"/>
      <c r="F401" s="297"/>
      <c r="G401" s="297"/>
      <c r="H401" s="297"/>
      <c r="I401" s="297"/>
      <c r="J401" s="297"/>
      <c r="K401" s="297"/>
      <c r="L401" s="297"/>
      <c r="M401" s="297"/>
      <c r="N401" s="297"/>
      <c r="O401" s="297"/>
      <c r="P401" s="297"/>
      <c r="Q401" s="1"/>
      <c r="R401" s="1"/>
      <c r="S401" s="1"/>
      <c r="T401" s="1"/>
      <c r="U401" s="1"/>
      <c r="V401" s="1"/>
      <c r="W401" s="1"/>
      <c r="X401" s="1"/>
      <c r="Y401" s="1"/>
      <c r="Z401" s="1"/>
    </row>
    <row r="402" spans="1:26" ht="15.75" customHeight="1">
      <c r="A402" s="1"/>
      <c r="B402" s="1"/>
      <c r="C402" s="297"/>
      <c r="D402" s="297"/>
      <c r="E402" s="297"/>
      <c r="F402" s="297"/>
      <c r="G402" s="297"/>
      <c r="H402" s="297"/>
      <c r="I402" s="297"/>
      <c r="J402" s="297"/>
      <c r="K402" s="297"/>
      <c r="L402" s="297"/>
      <c r="M402" s="297"/>
      <c r="N402" s="297"/>
      <c r="O402" s="297"/>
      <c r="P402" s="297"/>
      <c r="Q402" s="1"/>
      <c r="R402" s="1"/>
      <c r="S402" s="1"/>
      <c r="T402" s="1"/>
      <c r="U402" s="1"/>
      <c r="V402" s="1"/>
      <c r="W402" s="1"/>
      <c r="X402" s="1"/>
      <c r="Y402" s="1"/>
      <c r="Z402" s="1"/>
    </row>
    <row r="403" spans="1:26" ht="15.75" customHeight="1">
      <c r="A403" s="1"/>
      <c r="B403" s="1"/>
      <c r="C403" s="297"/>
      <c r="D403" s="297"/>
      <c r="E403" s="297"/>
      <c r="F403" s="297"/>
      <c r="G403" s="297"/>
      <c r="H403" s="297"/>
      <c r="I403" s="297"/>
      <c r="J403" s="297"/>
      <c r="K403" s="297"/>
      <c r="L403" s="297"/>
      <c r="M403" s="297"/>
      <c r="N403" s="297"/>
      <c r="O403" s="297"/>
      <c r="P403" s="297"/>
      <c r="Q403" s="1"/>
      <c r="R403" s="1"/>
      <c r="S403" s="1"/>
      <c r="T403" s="1"/>
      <c r="U403" s="1"/>
      <c r="V403" s="1"/>
      <c r="W403" s="1"/>
      <c r="X403" s="1"/>
      <c r="Y403" s="1"/>
      <c r="Z403" s="1"/>
    </row>
    <row r="404" spans="1:26" ht="15.75" customHeight="1">
      <c r="A404" s="1"/>
      <c r="B404" s="1"/>
      <c r="C404" s="297"/>
      <c r="D404" s="297"/>
      <c r="E404" s="297"/>
      <c r="F404" s="297"/>
      <c r="G404" s="297"/>
      <c r="H404" s="297"/>
      <c r="I404" s="297"/>
      <c r="J404" s="297"/>
      <c r="K404" s="297"/>
      <c r="L404" s="297"/>
      <c r="M404" s="297"/>
      <c r="N404" s="297"/>
      <c r="O404" s="297"/>
      <c r="P404" s="297"/>
      <c r="Q404" s="1"/>
      <c r="R404" s="1"/>
      <c r="S404" s="1"/>
      <c r="T404" s="1"/>
      <c r="U404" s="1"/>
      <c r="V404" s="1"/>
      <c r="W404" s="1"/>
      <c r="X404" s="1"/>
      <c r="Y404" s="1"/>
      <c r="Z404" s="1"/>
    </row>
    <row r="405" spans="1:26" ht="15.75" customHeight="1">
      <c r="A405" s="1"/>
      <c r="B405" s="1"/>
      <c r="C405" s="297"/>
      <c r="D405" s="297"/>
      <c r="E405" s="297"/>
      <c r="F405" s="297"/>
      <c r="G405" s="297"/>
      <c r="H405" s="297"/>
      <c r="I405" s="297"/>
      <c r="J405" s="297"/>
      <c r="K405" s="297"/>
      <c r="L405" s="297"/>
      <c r="M405" s="297"/>
      <c r="N405" s="297"/>
      <c r="O405" s="297"/>
      <c r="P405" s="297"/>
      <c r="Q405" s="1"/>
      <c r="R405" s="1"/>
      <c r="S405" s="1"/>
      <c r="T405" s="1"/>
      <c r="U405" s="1"/>
      <c r="V405" s="1"/>
      <c r="W405" s="1"/>
      <c r="X405" s="1"/>
      <c r="Y405" s="1"/>
      <c r="Z405" s="1"/>
    </row>
    <row r="406" spans="1:26" ht="15.75" customHeight="1">
      <c r="A406" s="1"/>
      <c r="B406" s="1"/>
      <c r="C406" s="297"/>
      <c r="D406" s="297"/>
      <c r="E406" s="297"/>
      <c r="F406" s="297"/>
      <c r="G406" s="297"/>
      <c r="H406" s="297"/>
      <c r="I406" s="297"/>
      <c r="J406" s="297"/>
      <c r="K406" s="297"/>
      <c r="L406" s="297"/>
      <c r="M406" s="297"/>
      <c r="N406" s="297"/>
      <c r="O406" s="297"/>
      <c r="P406" s="297"/>
      <c r="Q406" s="1"/>
      <c r="R406" s="1"/>
      <c r="S406" s="1"/>
      <c r="T406" s="1"/>
      <c r="U406" s="1"/>
      <c r="V406" s="1"/>
      <c r="W406" s="1"/>
      <c r="X406" s="1"/>
      <c r="Y406" s="1"/>
      <c r="Z406" s="1"/>
    </row>
    <row r="407" spans="1:26" ht="15.75" customHeight="1">
      <c r="A407" s="1"/>
      <c r="B407" s="1"/>
      <c r="C407" s="297"/>
      <c r="D407" s="297"/>
      <c r="E407" s="297"/>
      <c r="F407" s="297"/>
      <c r="G407" s="297"/>
      <c r="H407" s="297"/>
      <c r="I407" s="297"/>
      <c r="J407" s="297"/>
      <c r="K407" s="297"/>
      <c r="L407" s="297"/>
      <c r="M407" s="297"/>
      <c r="N407" s="297"/>
      <c r="O407" s="297"/>
      <c r="P407" s="297"/>
      <c r="Q407" s="1"/>
      <c r="R407" s="1"/>
      <c r="S407" s="1"/>
      <c r="T407" s="1"/>
      <c r="U407" s="1"/>
      <c r="V407" s="1"/>
      <c r="W407" s="1"/>
      <c r="X407" s="1"/>
      <c r="Y407" s="1"/>
      <c r="Z407" s="1"/>
    </row>
    <row r="408" spans="1:26" ht="15.75" customHeight="1">
      <c r="A408" s="1"/>
      <c r="B408" s="1"/>
      <c r="C408" s="297"/>
      <c r="D408" s="297"/>
      <c r="E408" s="297"/>
      <c r="F408" s="297"/>
      <c r="G408" s="297"/>
      <c r="H408" s="297"/>
      <c r="I408" s="297"/>
      <c r="J408" s="297"/>
      <c r="K408" s="297"/>
      <c r="L408" s="297"/>
      <c r="M408" s="297"/>
      <c r="N408" s="297"/>
      <c r="O408" s="297"/>
      <c r="P408" s="297"/>
      <c r="Q408" s="1"/>
      <c r="R408" s="1"/>
      <c r="S408" s="1"/>
      <c r="T408" s="1"/>
      <c r="U408" s="1"/>
      <c r="V408" s="1"/>
      <c r="W408" s="1"/>
      <c r="X408" s="1"/>
      <c r="Y408" s="1"/>
      <c r="Z408" s="1"/>
    </row>
    <row r="409" spans="1:26" ht="15.75" customHeight="1">
      <c r="A409" s="1"/>
      <c r="B409" s="1"/>
      <c r="C409" s="297"/>
      <c r="D409" s="297"/>
      <c r="E409" s="297"/>
      <c r="F409" s="297"/>
      <c r="G409" s="297"/>
      <c r="H409" s="297"/>
      <c r="I409" s="297"/>
      <c r="J409" s="297"/>
      <c r="K409" s="297"/>
      <c r="L409" s="297"/>
      <c r="M409" s="297"/>
      <c r="N409" s="297"/>
      <c r="O409" s="297"/>
      <c r="P409" s="297"/>
      <c r="Q409" s="1"/>
      <c r="R409" s="1"/>
      <c r="S409" s="1"/>
      <c r="T409" s="1"/>
      <c r="U409" s="1"/>
      <c r="V409" s="1"/>
      <c r="W409" s="1"/>
      <c r="X409" s="1"/>
      <c r="Y409" s="1"/>
      <c r="Z409" s="1"/>
    </row>
    <row r="410" spans="1:26" ht="15.75" customHeight="1">
      <c r="A410" s="1"/>
      <c r="B410" s="1"/>
      <c r="C410" s="297"/>
      <c r="D410" s="297"/>
      <c r="E410" s="297"/>
      <c r="F410" s="297"/>
      <c r="G410" s="297"/>
      <c r="H410" s="297"/>
      <c r="I410" s="297"/>
      <c r="J410" s="297"/>
      <c r="K410" s="297"/>
      <c r="L410" s="297"/>
      <c r="M410" s="297"/>
      <c r="N410" s="297"/>
      <c r="O410" s="297"/>
      <c r="P410" s="297"/>
      <c r="Q410" s="1"/>
      <c r="R410" s="1"/>
      <c r="S410" s="1"/>
      <c r="T410" s="1"/>
      <c r="U410" s="1"/>
      <c r="V410" s="1"/>
      <c r="W410" s="1"/>
      <c r="X410" s="1"/>
      <c r="Y410" s="1"/>
      <c r="Z410" s="1"/>
    </row>
    <row r="411" spans="1:26" ht="15.75" customHeight="1">
      <c r="A411" s="1"/>
      <c r="B411" s="1"/>
      <c r="C411" s="297"/>
      <c r="D411" s="297"/>
      <c r="E411" s="297"/>
      <c r="F411" s="297"/>
      <c r="G411" s="297"/>
      <c r="H411" s="297"/>
      <c r="I411" s="297"/>
      <c r="J411" s="297"/>
      <c r="K411" s="297"/>
      <c r="L411" s="297"/>
      <c r="M411" s="297"/>
      <c r="N411" s="297"/>
      <c r="O411" s="297"/>
      <c r="P411" s="297"/>
      <c r="Q411" s="1"/>
      <c r="R411" s="1"/>
      <c r="S411" s="1"/>
      <c r="T411" s="1"/>
      <c r="U411" s="1"/>
      <c r="V411" s="1"/>
      <c r="W411" s="1"/>
      <c r="X411" s="1"/>
      <c r="Y411" s="1"/>
      <c r="Z411" s="1"/>
    </row>
    <row r="412" spans="1:26" ht="15.75" customHeight="1">
      <c r="A412" s="1"/>
      <c r="B412" s="1"/>
      <c r="C412" s="297"/>
      <c r="D412" s="297"/>
      <c r="E412" s="297"/>
      <c r="F412" s="297"/>
      <c r="G412" s="297"/>
      <c r="H412" s="297"/>
      <c r="I412" s="297"/>
      <c r="J412" s="297"/>
      <c r="K412" s="297"/>
      <c r="L412" s="297"/>
      <c r="M412" s="297"/>
      <c r="N412" s="297"/>
      <c r="O412" s="297"/>
      <c r="P412" s="297"/>
      <c r="Q412" s="1"/>
      <c r="R412" s="1"/>
      <c r="S412" s="1"/>
      <c r="T412" s="1"/>
      <c r="U412" s="1"/>
      <c r="V412" s="1"/>
      <c r="W412" s="1"/>
      <c r="X412" s="1"/>
      <c r="Y412" s="1"/>
      <c r="Z412" s="1"/>
    </row>
    <row r="413" spans="1:26" ht="15.75" customHeight="1">
      <c r="A413" s="1"/>
      <c r="B413" s="1"/>
      <c r="C413" s="297"/>
      <c r="D413" s="297"/>
      <c r="E413" s="297"/>
      <c r="F413" s="297"/>
      <c r="G413" s="297"/>
      <c r="H413" s="297"/>
      <c r="I413" s="297"/>
      <c r="J413" s="297"/>
      <c r="K413" s="297"/>
      <c r="L413" s="297"/>
      <c r="M413" s="297"/>
      <c r="N413" s="297"/>
      <c r="O413" s="297"/>
      <c r="P413" s="297"/>
      <c r="Q413" s="1"/>
      <c r="R413" s="1"/>
      <c r="S413" s="1"/>
      <c r="T413" s="1"/>
      <c r="U413" s="1"/>
      <c r="V413" s="1"/>
      <c r="W413" s="1"/>
      <c r="X413" s="1"/>
      <c r="Y413" s="1"/>
      <c r="Z413" s="1"/>
    </row>
    <row r="414" spans="1:26" ht="15.75" customHeight="1">
      <c r="A414" s="1"/>
      <c r="B414" s="1"/>
      <c r="C414" s="297"/>
      <c r="D414" s="297"/>
      <c r="E414" s="297"/>
      <c r="F414" s="297"/>
      <c r="G414" s="297"/>
      <c r="H414" s="297"/>
      <c r="I414" s="297"/>
      <c r="J414" s="297"/>
      <c r="K414" s="297"/>
      <c r="L414" s="297"/>
      <c r="M414" s="297"/>
      <c r="N414" s="297"/>
      <c r="O414" s="297"/>
      <c r="P414" s="297"/>
      <c r="Q414" s="1"/>
      <c r="R414" s="1"/>
      <c r="S414" s="1"/>
      <c r="T414" s="1"/>
      <c r="U414" s="1"/>
      <c r="V414" s="1"/>
      <c r="W414" s="1"/>
      <c r="X414" s="1"/>
      <c r="Y414" s="1"/>
      <c r="Z414" s="1"/>
    </row>
    <row r="415" spans="1:26" ht="15.75" customHeight="1">
      <c r="A415" s="1"/>
      <c r="B415" s="1"/>
      <c r="C415" s="297"/>
      <c r="D415" s="297"/>
      <c r="E415" s="297"/>
      <c r="F415" s="297"/>
      <c r="G415" s="297"/>
      <c r="H415" s="297"/>
      <c r="I415" s="297"/>
      <c r="J415" s="297"/>
      <c r="K415" s="297"/>
      <c r="L415" s="297"/>
      <c r="M415" s="297"/>
      <c r="N415" s="297"/>
      <c r="O415" s="297"/>
      <c r="P415" s="297"/>
      <c r="Q415" s="1"/>
      <c r="R415" s="1"/>
      <c r="S415" s="1"/>
      <c r="T415" s="1"/>
      <c r="U415" s="1"/>
      <c r="V415" s="1"/>
      <c r="W415" s="1"/>
      <c r="X415" s="1"/>
      <c r="Y415" s="1"/>
      <c r="Z415" s="1"/>
    </row>
    <row r="416" spans="1:26" ht="15.75" customHeight="1">
      <c r="A416" s="1"/>
      <c r="B416" s="1"/>
      <c r="C416" s="297"/>
      <c r="D416" s="297"/>
      <c r="E416" s="297"/>
      <c r="F416" s="297"/>
      <c r="G416" s="297"/>
      <c r="H416" s="297"/>
      <c r="I416" s="297"/>
      <c r="J416" s="297"/>
      <c r="K416" s="297"/>
      <c r="L416" s="297"/>
      <c r="M416" s="297"/>
      <c r="N416" s="297"/>
      <c r="O416" s="297"/>
      <c r="P416" s="297"/>
      <c r="Q416" s="1"/>
      <c r="R416" s="1"/>
      <c r="S416" s="1"/>
      <c r="T416" s="1"/>
      <c r="U416" s="1"/>
      <c r="V416" s="1"/>
      <c r="W416" s="1"/>
      <c r="X416" s="1"/>
      <c r="Y416" s="1"/>
      <c r="Z416" s="1"/>
    </row>
    <row r="417" spans="1:26" ht="15.75" customHeight="1">
      <c r="A417" s="1"/>
      <c r="B417" s="1"/>
      <c r="C417" s="297"/>
      <c r="D417" s="297"/>
      <c r="E417" s="297"/>
      <c r="F417" s="297"/>
      <c r="G417" s="297"/>
      <c r="H417" s="297"/>
      <c r="I417" s="297"/>
      <c r="J417" s="297"/>
      <c r="K417" s="297"/>
      <c r="L417" s="297"/>
      <c r="M417" s="297"/>
      <c r="N417" s="297"/>
      <c r="O417" s="297"/>
      <c r="P417" s="297"/>
      <c r="Q417" s="1"/>
      <c r="R417" s="1"/>
      <c r="S417" s="1"/>
      <c r="T417" s="1"/>
      <c r="U417" s="1"/>
      <c r="V417" s="1"/>
      <c r="W417" s="1"/>
      <c r="X417" s="1"/>
      <c r="Y417" s="1"/>
      <c r="Z417" s="1"/>
    </row>
    <row r="418" spans="1:26" ht="15.75" customHeight="1">
      <c r="A418" s="1"/>
      <c r="B418" s="1"/>
      <c r="C418" s="297"/>
      <c r="D418" s="297"/>
      <c r="E418" s="297"/>
      <c r="F418" s="297"/>
      <c r="G418" s="297"/>
      <c r="H418" s="297"/>
      <c r="I418" s="297"/>
      <c r="J418" s="297"/>
      <c r="K418" s="297"/>
      <c r="L418" s="297"/>
      <c r="M418" s="297"/>
      <c r="N418" s="297"/>
      <c r="O418" s="297"/>
      <c r="P418" s="297"/>
      <c r="Q418" s="1"/>
      <c r="R418" s="1"/>
      <c r="S418" s="1"/>
      <c r="T418" s="1"/>
      <c r="U418" s="1"/>
      <c r="V418" s="1"/>
      <c r="W418" s="1"/>
      <c r="X418" s="1"/>
      <c r="Y418" s="1"/>
      <c r="Z418" s="1"/>
    </row>
    <row r="419" spans="1:26" ht="15.75" customHeight="1">
      <c r="A419" s="1"/>
      <c r="B419" s="1"/>
      <c r="C419" s="297"/>
      <c r="D419" s="297"/>
      <c r="E419" s="297"/>
      <c r="F419" s="297"/>
      <c r="G419" s="297"/>
      <c r="H419" s="297"/>
      <c r="I419" s="297"/>
      <c r="J419" s="297"/>
      <c r="K419" s="297"/>
      <c r="L419" s="297"/>
      <c r="M419" s="297"/>
      <c r="N419" s="297"/>
      <c r="O419" s="297"/>
      <c r="P419" s="297"/>
      <c r="Q419" s="1"/>
      <c r="R419" s="1"/>
      <c r="S419" s="1"/>
      <c r="T419" s="1"/>
      <c r="U419" s="1"/>
      <c r="V419" s="1"/>
      <c r="W419" s="1"/>
      <c r="X419" s="1"/>
      <c r="Y419" s="1"/>
      <c r="Z419" s="1"/>
    </row>
    <row r="420" spans="1:26" ht="15.75" customHeight="1">
      <c r="A420" s="1"/>
      <c r="B420" s="1"/>
      <c r="C420" s="297"/>
      <c r="D420" s="297"/>
      <c r="E420" s="297"/>
      <c r="F420" s="297"/>
      <c r="G420" s="297"/>
      <c r="H420" s="297"/>
      <c r="I420" s="297"/>
      <c r="J420" s="297"/>
      <c r="K420" s="297"/>
      <c r="L420" s="297"/>
      <c r="M420" s="297"/>
      <c r="N420" s="297"/>
      <c r="O420" s="297"/>
      <c r="P420" s="297"/>
      <c r="Q420" s="1"/>
      <c r="R420" s="1"/>
      <c r="S420" s="1"/>
      <c r="T420" s="1"/>
      <c r="U420" s="1"/>
      <c r="V420" s="1"/>
      <c r="W420" s="1"/>
      <c r="X420" s="1"/>
      <c r="Y420" s="1"/>
      <c r="Z420" s="1"/>
    </row>
    <row r="421" spans="1:26" ht="15.75" customHeight="1">
      <c r="A421" s="1"/>
      <c r="B421" s="1"/>
      <c r="C421" s="297"/>
      <c r="D421" s="297"/>
      <c r="E421" s="297"/>
      <c r="F421" s="297"/>
      <c r="G421" s="297"/>
      <c r="H421" s="297"/>
      <c r="I421" s="297"/>
      <c r="J421" s="297"/>
      <c r="K421" s="297"/>
      <c r="L421" s="297"/>
      <c r="M421" s="297"/>
      <c r="N421" s="297"/>
      <c r="O421" s="297"/>
      <c r="P421" s="297"/>
      <c r="Q421" s="1"/>
      <c r="R421" s="1"/>
      <c r="S421" s="1"/>
      <c r="T421" s="1"/>
      <c r="U421" s="1"/>
      <c r="V421" s="1"/>
      <c r="W421" s="1"/>
      <c r="X421" s="1"/>
      <c r="Y421" s="1"/>
      <c r="Z421" s="1"/>
    </row>
    <row r="422" spans="1:26" ht="15.75" customHeight="1">
      <c r="A422" s="1"/>
      <c r="B422" s="1"/>
      <c r="C422" s="297"/>
      <c r="D422" s="297"/>
      <c r="E422" s="297"/>
      <c r="F422" s="297"/>
      <c r="G422" s="297"/>
      <c r="H422" s="297"/>
      <c r="I422" s="297"/>
      <c r="J422" s="297"/>
      <c r="K422" s="297"/>
      <c r="L422" s="297"/>
      <c r="M422" s="297"/>
      <c r="N422" s="297"/>
      <c r="O422" s="297"/>
      <c r="P422" s="297"/>
      <c r="Q422" s="1"/>
      <c r="R422" s="1"/>
      <c r="S422" s="1"/>
      <c r="T422" s="1"/>
      <c r="U422" s="1"/>
      <c r="V422" s="1"/>
      <c r="W422" s="1"/>
      <c r="X422" s="1"/>
      <c r="Y422" s="1"/>
      <c r="Z422" s="1"/>
    </row>
    <row r="423" spans="1:26" ht="15.75" customHeight="1">
      <c r="A423" s="1"/>
      <c r="B423" s="1"/>
      <c r="C423" s="297"/>
      <c r="D423" s="297"/>
      <c r="E423" s="297"/>
      <c r="F423" s="297"/>
      <c r="G423" s="297"/>
      <c r="H423" s="297"/>
      <c r="I423" s="297"/>
      <c r="J423" s="297"/>
      <c r="K423" s="297"/>
      <c r="L423" s="297"/>
      <c r="M423" s="297"/>
      <c r="N423" s="297"/>
      <c r="O423" s="297"/>
      <c r="P423" s="297"/>
      <c r="Q423" s="1"/>
      <c r="R423" s="1"/>
      <c r="S423" s="1"/>
      <c r="T423" s="1"/>
      <c r="U423" s="1"/>
      <c r="V423" s="1"/>
      <c r="W423" s="1"/>
      <c r="X423" s="1"/>
      <c r="Y423" s="1"/>
      <c r="Z423" s="1"/>
    </row>
    <row r="424" spans="1:26" ht="15.75" customHeight="1">
      <c r="A424" s="1"/>
      <c r="B424" s="1"/>
      <c r="C424" s="297"/>
      <c r="D424" s="297"/>
      <c r="E424" s="297"/>
      <c r="F424" s="297"/>
      <c r="G424" s="297"/>
      <c r="H424" s="297"/>
      <c r="I424" s="297"/>
      <c r="J424" s="297"/>
      <c r="K424" s="297"/>
      <c r="L424" s="297"/>
      <c r="M424" s="297"/>
      <c r="N424" s="297"/>
      <c r="O424" s="297"/>
      <c r="P424" s="297"/>
      <c r="Q424" s="1"/>
      <c r="R424" s="1"/>
      <c r="S424" s="1"/>
      <c r="T424" s="1"/>
      <c r="U424" s="1"/>
      <c r="V424" s="1"/>
      <c r="W424" s="1"/>
      <c r="X424" s="1"/>
      <c r="Y424" s="1"/>
      <c r="Z424" s="1"/>
    </row>
    <row r="425" spans="1:26" ht="15.75" customHeight="1">
      <c r="A425" s="1"/>
      <c r="B425" s="1"/>
      <c r="C425" s="297"/>
      <c r="D425" s="297"/>
      <c r="E425" s="297"/>
      <c r="F425" s="297"/>
      <c r="G425" s="297"/>
      <c r="H425" s="297"/>
      <c r="I425" s="297"/>
      <c r="J425" s="297"/>
      <c r="K425" s="297"/>
      <c r="L425" s="297"/>
      <c r="M425" s="297"/>
      <c r="N425" s="297"/>
      <c r="O425" s="297"/>
      <c r="P425" s="297"/>
      <c r="Q425" s="1"/>
      <c r="R425" s="1"/>
      <c r="S425" s="1"/>
      <c r="T425" s="1"/>
      <c r="U425" s="1"/>
      <c r="V425" s="1"/>
      <c r="W425" s="1"/>
      <c r="X425" s="1"/>
      <c r="Y425" s="1"/>
      <c r="Z425" s="1"/>
    </row>
    <row r="426" spans="1:26" ht="15.75" customHeight="1">
      <c r="A426" s="1"/>
      <c r="B426" s="1"/>
      <c r="C426" s="297"/>
      <c r="D426" s="297"/>
      <c r="E426" s="297"/>
      <c r="F426" s="297"/>
      <c r="G426" s="297"/>
      <c r="H426" s="297"/>
      <c r="I426" s="297"/>
      <c r="J426" s="297"/>
      <c r="K426" s="297"/>
      <c r="L426" s="297"/>
      <c r="M426" s="297"/>
      <c r="N426" s="297"/>
      <c r="O426" s="297"/>
      <c r="P426" s="297"/>
      <c r="Q426" s="1"/>
      <c r="R426" s="1"/>
      <c r="S426" s="1"/>
      <c r="T426" s="1"/>
      <c r="U426" s="1"/>
      <c r="V426" s="1"/>
      <c r="W426" s="1"/>
      <c r="X426" s="1"/>
      <c r="Y426" s="1"/>
      <c r="Z426" s="1"/>
    </row>
    <row r="427" spans="1:26" ht="15.75" customHeight="1">
      <c r="A427" s="1"/>
      <c r="B427" s="1"/>
      <c r="C427" s="297"/>
      <c r="D427" s="297"/>
      <c r="E427" s="297"/>
      <c r="F427" s="297"/>
      <c r="G427" s="297"/>
      <c r="H427" s="297"/>
      <c r="I427" s="297"/>
      <c r="J427" s="297"/>
      <c r="K427" s="297"/>
      <c r="L427" s="297"/>
      <c r="M427" s="297"/>
      <c r="N427" s="297"/>
      <c r="O427" s="297"/>
      <c r="P427" s="297"/>
      <c r="Q427" s="1"/>
      <c r="R427" s="1"/>
      <c r="S427" s="1"/>
      <c r="T427" s="1"/>
      <c r="U427" s="1"/>
      <c r="V427" s="1"/>
      <c r="W427" s="1"/>
      <c r="X427" s="1"/>
      <c r="Y427" s="1"/>
      <c r="Z427" s="1"/>
    </row>
    <row r="428" spans="1:26" ht="15.75" customHeight="1">
      <c r="A428" s="1"/>
      <c r="B428" s="1"/>
      <c r="C428" s="297"/>
      <c r="D428" s="297"/>
      <c r="E428" s="297"/>
      <c r="F428" s="297"/>
      <c r="G428" s="297"/>
      <c r="H428" s="297"/>
      <c r="I428" s="297"/>
      <c r="J428" s="297"/>
      <c r="K428" s="297"/>
      <c r="L428" s="297"/>
      <c r="M428" s="297"/>
      <c r="N428" s="297"/>
      <c r="O428" s="297"/>
      <c r="P428" s="297"/>
      <c r="Q428" s="1"/>
      <c r="R428" s="1"/>
      <c r="S428" s="1"/>
      <c r="T428" s="1"/>
      <c r="U428" s="1"/>
      <c r="V428" s="1"/>
      <c r="W428" s="1"/>
      <c r="X428" s="1"/>
      <c r="Y428" s="1"/>
      <c r="Z428" s="1"/>
    </row>
    <row r="429" spans="1:26" ht="15.75" customHeight="1">
      <c r="A429" s="1"/>
      <c r="B429" s="1"/>
      <c r="C429" s="297"/>
      <c r="D429" s="297"/>
      <c r="E429" s="297"/>
      <c r="F429" s="297"/>
      <c r="G429" s="297"/>
      <c r="H429" s="297"/>
      <c r="I429" s="297"/>
      <c r="J429" s="297"/>
      <c r="K429" s="297"/>
      <c r="L429" s="297"/>
      <c r="M429" s="297"/>
      <c r="N429" s="297"/>
      <c r="O429" s="297"/>
      <c r="P429" s="297"/>
      <c r="Q429" s="1"/>
      <c r="R429" s="1"/>
      <c r="S429" s="1"/>
      <c r="T429" s="1"/>
      <c r="U429" s="1"/>
      <c r="V429" s="1"/>
      <c r="W429" s="1"/>
      <c r="X429" s="1"/>
      <c r="Y429" s="1"/>
      <c r="Z429" s="1"/>
    </row>
    <row r="430" spans="1:26" ht="15.75" customHeight="1">
      <c r="A430" s="1"/>
      <c r="B430" s="1"/>
      <c r="C430" s="297"/>
      <c r="D430" s="297"/>
      <c r="E430" s="297"/>
      <c r="F430" s="297"/>
      <c r="G430" s="297"/>
      <c r="H430" s="297"/>
      <c r="I430" s="297"/>
      <c r="J430" s="297"/>
      <c r="K430" s="297"/>
      <c r="L430" s="297"/>
      <c r="M430" s="297"/>
      <c r="N430" s="297"/>
      <c r="O430" s="297"/>
      <c r="P430" s="297"/>
      <c r="Q430" s="1"/>
      <c r="R430" s="1"/>
      <c r="S430" s="1"/>
      <c r="T430" s="1"/>
      <c r="U430" s="1"/>
      <c r="V430" s="1"/>
      <c r="W430" s="1"/>
      <c r="X430" s="1"/>
      <c r="Y430" s="1"/>
      <c r="Z430" s="1"/>
    </row>
    <row r="431" spans="1:26" ht="15.75" customHeight="1">
      <c r="A431" s="1"/>
      <c r="B431" s="1"/>
      <c r="C431" s="297"/>
      <c r="D431" s="297"/>
      <c r="E431" s="297"/>
      <c r="F431" s="297"/>
      <c r="G431" s="297"/>
      <c r="H431" s="297"/>
      <c r="I431" s="297"/>
      <c r="J431" s="297"/>
      <c r="K431" s="297"/>
      <c r="L431" s="297"/>
      <c r="M431" s="297"/>
      <c r="N431" s="297"/>
      <c r="O431" s="297"/>
      <c r="P431" s="297"/>
      <c r="Q431" s="1"/>
      <c r="R431" s="1"/>
      <c r="S431" s="1"/>
      <c r="T431" s="1"/>
      <c r="U431" s="1"/>
      <c r="V431" s="1"/>
      <c r="W431" s="1"/>
      <c r="X431" s="1"/>
      <c r="Y431" s="1"/>
      <c r="Z431" s="1"/>
    </row>
    <row r="432" spans="1:26" ht="15.75" customHeight="1">
      <c r="A432" s="1"/>
      <c r="B432" s="1"/>
      <c r="C432" s="297"/>
      <c r="D432" s="297"/>
      <c r="E432" s="297"/>
      <c r="F432" s="297"/>
      <c r="G432" s="297"/>
      <c r="H432" s="297"/>
      <c r="I432" s="297"/>
      <c r="J432" s="297"/>
      <c r="K432" s="297"/>
      <c r="L432" s="297"/>
      <c r="M432" s="297"/>
      <c r="N432" s="297"/>
      <c r="O432" s="297"/>
      <c r="P432" s="297"/>
      <c r="Q432" s="1"/>
      <c r="R432" s="1"/>
      <c r="S432" s="1"/>
      <c r="T432" s="1"/>
      <c r="U432" s="1"/>
      <c r="V432" s="1"/>
      <c r="W432" s="1"/>
      <c r="X432" s="1"/>
      <c r="Y432" s="1"/>
      <c r="Z432" s="1"/>
    </row>
    <row r="433" spans="1:26" ht="15.75" customHeight="1">
      <c r="A433" s="1"/>
      <c r="B433" s="1"/>
      <c r="C433" s="297"/>
      <c r="D433" s="297"/>
      <c r="E433" s="297"/>
      <c r="F433" s="297"/>
      <c r="G433" s="297"/>
      <c r="H433" s="297"/>
      <c r="I433" s="297"/>
      <c r="J433" s="297"/>
      <c r="K433" s="297"/>
      <c r="L433" s="297"/>
      <c r="M433" s="297"/>
      <c r="N433" s="297"/>
      <c r="O433" s="297"/>
      <c r="P433" s="297"/>
      <c r="Q433" s="1"/>
      <c r="R433" s="1"/>
      <c r="S433" s="1"/>
      <c r="T433" s="1"/>
      <c r="U433" s="1"/>
      <c r="V433" s="1"/>
      <c r="W433" s="1"/>
      <c r="X433" s="1"/>
      <c r="Y433" s="1"/>
      <c r="Z433" s="1"/>
    </row>
    <row r="434" spans="1:26" ht="15.75" customHeight="1">
      <c r="A434" s="1"/>
      <c r="B434" s="1"/>
      <c r="C434" s="297"/>
      <c r="D434" s="297"/>
      <c r="E434" s="297"/>
      <c r="F434" s="297"/>
      <c r="G434" s="297"/>
      <c r="H434" s="297"/>
      <c r="I434" s="297"/>
      <c r="J434" s="297"/>
      <c r="K434" s="297"/>
      <c r="L434" s="297"/>
      <c r="M434" s="297"/>
      <c r="N434" s="297"/>
      <c r="O434" s="297"/>
      <c r="P434" s="297"/>
      <c r="Q434" s="1"/>
      <c r="R434" s="1"/>
      <c r="S434" s="1"/>
      <c r="T434" s="1"/>
      <c r="U434" s="1"/>
      <c r="V434" s="1"/>
      <c r="W434" s="1"/>
      <c r="X434" s="1"/>
      <c r="Y434" s="1"/>
      <c r="Z434" s="1"/>
    </row>
    <row r="435" spans="1:26" ht="15.75" customHeight="1">
      <c r="A435" s="1"/>
      <c r="B435" s="1"/>
      <c r="C435" s="297"/>
      <c r="D435" s="297"/>
      <c r="E435" s="297"/>
      <c r="F435" s="297"/>
      <c r="G435" s="297"/>
      <c r="H435" s="297"/>
      <c r="I435" s="297"/>
      <c r="J435" s="297"/>
      <c r="K435" s="297"/>
      <c r="L435" s="297"/>
      <c r="M435" s="297"/>
      <c r="N435" s="297"/>
      <c r="O435" s="297"/>
      <c r="P435" s="297"/>
      <c r="Q435" s="1"/>
      <c r="R435" s="1"/>
      <c r="S435" s="1"/>
      <c r="T435" s="1"/>
      <c r="U435" s="1"/>
      <c r="V435" s="1"/>
      <c r="W435" s="1"/>
      <c r="X435" s="1"/>
      <c r="Y435" s="1"/>
      <c r="Z435" s="1"/>
    </row>
    <row r="436" spans="1:26" ht="15.75" customHeight="1">
      <c r="A436" s="1"/>
      <c r="B436" s="1"/>
      <c r="C436" s="297"/>
      <c r="D436" s="297"/>
      <c r="E436" s="297"/>
      <c r="F436" s="297"/>
      <c r="G436" s="297"/>
      <c r="H436" s="297"/>
      <c r="I436" s="297"/>
      <c r="J436" s="297"/>
      <c r="K436" s="297"/>
      <c r="L436" s="297"/>
      <c r="M436" s="297"/>
      <c r="N436" s="297"/>
      <c r="O436" s="297"/>
      <c r="P436" s="297"/>
      <c r="Q436" s="1"/>
      <c r="R436" s="1"/>
      <c r="S436" s="1"/>
      <c r="T436" s="1"/>
      <c r="U436" s="1"/>
      <c r="V436" s="1"/>
      <c r="W436" s="1"/>
      <c r="X436" s="1"/>
      <c r="Y436" s="1"/>
      <c r="Z436" s="1"/>
    </row>
    <row r="437" spans="1:26" ht="15.75" customHeight="1">
      <c r="A437" s="1"/>
      <c r="B437" s="1"/>
      <c r="C437" s="297"/>
      <c r="D437" s="297"/>
      <c r="E437" s="297"/>
      <c r="F437" s="297"/>
      <c r="G437" s="297"/>
      <c r="H437" s="297"/>
      <c r="I437" s="297"/>
      <c r="J437" s="297"/>
      <c r="K437" s="297"/>
      <c r="L437" s="297"/>
      <c r="M437" s="297"/>
      <c r="N437" s="297"/>
      <c r="O437" s="297"/>
      <c r="P437" s="297"/>
      <c r="Q437" s="1"/>
      <c r="R437" s="1"/>
      <c r="S437" s="1"/>
      <c r="T437" s="1"/>
      <c r="U437" s="1"/>
      <c r="V437" s="1"/>
      <c r="W437" s="1"/>
      <c r="X437" s="1"/>
      <c r="Y437" s="1"/>
      <c r="Z437" s="1"/>
    </row>
    <row r="438" spans="1:26" ht="15.75" customHeight="1">
      <c r="A438" s="1"/>
      <c r="B438" s="1"/>
      <c r="C438" s="297"/>
      <c r="D438" s="297"/>
      <c r="E438" s="297"/>
      <c r="F438" s="297"/>
      <c r="G438" s="297"/>
      <c r="H438" s="297"/>
      <c r="I438" s="297"/>
      <c r="J438" s="297"/>
      <c r="K438" s="297"/>
      <c r="L438" s="297"/>
      <c r="M438" s="297"/>
      <c r="N438" s="297"/>
      <c r="O438" s="297"/>
      <c r="P438" s="297"/>
      <c r="Q438" s="1"/>
      <c r="R438" s="1"/>
      <c r="S438" s="1"/>
      <c r="T438" s="1"/>
      <c r="U438" s="1"/>
      <c r="V438" s="1"/>
      <c r="W438" s="1"/>
      <c r="X438" s="1"/>
      <c r="Y438" s="1"/>
      <c r="Z438" s="1"/>
    </row>
    <row r="439" spans="1:26" ht="15.75" customHeight="1">
      <c r="A439" s="1"/>
      <c r="B439" s="1"/>
      <c r="C439" s="297"/>
      <c r="D439" s="297"/>
      <c r="E439" s="297"/>
      <c r="F439" s="297"/>
      <c r="G439" s="297"/>
      <c r="H439" s="297"/>
      <c r="I439" s="297"/>
      <c r="J439" s="297"/>
      <c r="K439" s="297"/>
      <c r="L439" s="297"/>
      <c r="M439" s="297"/>
      <c r="N439" s="297"/>
      <c r="O439" s="297"/>
      <c r="P439" s="297"/>
      <c r="Q439" s="1"/>
      <c r="R439" s="1"/>
      <c r="S439" s="1"/>
      <c r="T439" s="1"/>
      <c r="U439" s="1"/>
      <c r="V439" s="1"/>
      <c r="W439" s="1"/>
      <c r="X439" s="1"/>
      <c r="Y439" s="1"/>
      <c r="Z439" s="1"/>
    </row>
    <row r="440" spans="1:26" ht="15.75" customHeight="1">
      <c r="A440" s="1"/>
      <c r="B440" s="1"/>
      <c r="C440" s="297"/>
      <c r="D440" s="297"/>
      <c r="E440" s="297"/>
      <c r="F440" s="297"/>
      <c r="G440" s="297"/>
      <c r="H440" s="297"/>
      <c r="I440" s="297"/>
      <c r="J440" s="297"/>
      <c r="K440" s="297"/>
      <c r="L440" s="297"/>
      <c r="M440" s="297"/>
      <c r="N440" s="297"/>
      <c r="O440" s="297"/>
      <c r="P440" s="297"/>
      <c r="Q440" s="1"/>
      <c r="R440" s="1"/>
      <c r="S440" s="1"/>
      <c r="T440" s="1"/>
      <c r="U440" s="1"/>
      <c r="V440" s="1"/>
      <c r="W440" s="1"/>
      <c r="X440" s="1"/>
      <c r="Y440" s="1"/>
      <c r="Z440" s="1"/>
    </row>
    <row r="441" spans="1:26" ht="15.75" customHeight="1">
      <c r="A441" s="1"/>
      <c r="B441" s="1"/>
      <c r="C441" s="297"/>
      <c r="D441" s="297"/>
      <c r="E441" s="297"/>
      <c r="F441" s="297"/>
      <c r="G441" s="297"/>
      <c r="H441" s="297"/>
      <c r="I441" s="297"/>
      <c r="J441" s="297"/>
      <c r="K441" s="297"/>
      <c r="L441" s="297"/>
      <c r="M441" s="297"/>
      <c r="N441" s="297"/>
      <c r="O441" s="297"/>
      <c r="P441" s="297"/>
      <c r="Q441" s="1"/>
      <c r="R441" s="1"/>
      <c r="S441" s="1"/>
      <c r="T441" s="1"/>
      <c r="U441" s="1"/>
      <c r="V441" s="1"/>
      <c r="W441" s="1"/>
      <c r="X441" s="1"/>
      <c r="Y441" s="1"/>
      <c r="Z441" s="1"/>
    </row>
    <row r="442" spans="1:26" ht="15.75" customHeight="1">
      <c r="A442" s="1"/>
      <c r="B442" s="1"/>
      <c r="C442" s="297"/>
      <c r="D442" s="297"/>
      <c r="E442" s="297"/>
      <c r="F442" s="297"/>
      <c r="G442" s="297"/>
      <c r="H442" s="297"/>
      <c r="I442" s="297"/>
      <c r="J442" s="297"/>
      <c r="K442" s="297"/>
      <c r="L442" s="297"/>
      <c r="M442" s="297"/>
      <c r="N442" s="297"/>
      <c r="O442" s="297"/>
      <c r="P442" s="297"/>
      <c r="Q442" s="1"/>
      <c r="R442" s="1"/>
      <c r="S442" s="1"/>
      <c r="T442" s="1"/>
      <c r="U442" s="1"/>
      <c r="V442" s="1"/>
      <c r="W442" s="1"/>
      <c r="X442" s="1"/>
      <c r="Y442" s="1"/>
      <c r="Z442" s="1"/>
    </row>
    <row r="443" spans="1:26" ht="15.75" customHeight="1">
      <c r="A443" s="1"/>
      <c r="B443" s="1"/>
      <c r="C443" s="297"/>
      <c r="D443" s="297"/>
      <c r="E443" s="297"/>
      <c r="F443" s="297"/>
      <c r="G443" s="297"/>
      <c r="H443" s="297"/>
      <c r="I443" s="297"/>
      <c r="J443" s="297"/>
      <c r="K443" s="297"/>
      <c r="L443" s="297"/>
      <c r="M443" s="297"/>
      <c r="N443" s="297"/>
      <c r="O443" s="297"/>
      <c r="P443" s="297"/>
      <c r="Q443" s="1"/>
      <c r="R443" s="1"/>
      <c r="S443" s="1"/>
      <c r="T443" s="1"/>
      <c r="U443" s="1"/>
      <c r="V443" s="1"/>
      <c r="W443" s="1"/>
      <c r="X443" s="1"/>
      <c r="Y443" s="1"/>
      <c r="Z443" s="1"/>
    </row>
    <row r="444" spans="1:26" ht="15.75" customHeight="1">
      <c r="A444" s="1"/>
      <c r="B444" s="1"/>
      <c r="C444" s="297"/>
      <c r="D444" s="297"/>
      <c r="E444" s="297"/>
      <c r="F444" s="297"/>
      <c r="G444" s="297"/>
      <c r="H444" s="297"/>
      <c r="I444" s="297"/>
      <c r="J444" s="297"/>
      <c r="K444" s="297"/>
      <c r="L444" s="297"/>
      <c r="M444" s="297"/>
      <c r="N444" s="297"/>
      <c r="O444" s="297"/>
      <c r="P444" s="297"/>
      <c r="Q444" s="1"/>
      <c r="R444" s="1"/>
      <c r="S444" s="1"/>
      <c r="T444" s="1"/>
      <c r="U444" s="1"/>
      <c r="V444" s="1"/>
      <c r="W444" s="1"/>
      <c r="X444" s="1"/>
      <c r="Y444" s="1"/>
      <c r="Z444" s="1"/>
    </row>
    <row r="445" spans="1:26" ht="15.75" customHeight="1">
      <c r="A445" s="1"/>
      <c r="B445" s="1"/>
      <c r="C445" s="297"/>
      <c r="D445" s="297"/>
      <c r="E445" s="297"/>
      <c r="F445" s="297"/>
      <c r="G445" s="297"/>
      <c r="H445" s="297"/>
      <c r="I445" s="297"/>
      <c r="J445" s="297"/>
      <c r="K445" s="297"/>
      <c r="L445" s="297"/>
      <c r="M445" s="297"/>
      <c r="N445" s="297"/>
      <c r="O445" s="297"/>
      <c r="P445" s="297"/>
      <c r="Q445" s="1"/>
      <c r="R445" s="1"/>
      <c r="S445" s="1"/>
      <c r="T445" s="1"/>
      <c r="U445" s="1"/>
      <c r="V445" s="1"/>
      <c r="W445" s="1"/>
      <c r="X445" s="1"/>
      <c r="Y445" s="1"/>
      <c r="Z445" s="1"/>
    </row>
    <row r="446" spans="1:26" ht="15.75" customHeight="1">
      <c r="A446" s="1"/>
      <c r="B446" s="1"/>
      <c r="C446" s="297"/>
      <c r="D446" s="297"/>
      <c r="E446" s="297"/>
      <c r="F446" s="297"/>
      <c r="G446" s="297"/>
      <c r="H446" s="297"/>
      <c r="I446" s="297"/>
      <c r="J446" s="297"/>
      <c r="K446" s="297"/>
      <c r="L446" s="297"/>
      <c r="M446" s="297"/>
      <c r="N446" s="297"/>
      <c r="O446" s="297"/>
      <c r="P446" s="297"/>
      <c r="Q446" s="1"/>
      <c r="R446" s="1"/>
      <c r="S446" s="1"/>
      <c r="T446" s="1"/>
      <c r="U446" s="1"/>
      <c r="V446" s="1"/>
      <c r="W446" s="1"/>
      <c r="X446" s="1"/>
      <c r="Y446" s="1"/>
      <c r="Z446" s="1"/>
    </row>
    <row r="447" spans="1:26" ht="15.75" customHeight="1">
      <c r="A447" s="1"/>
      <c r="B447" s="1"/>
      <c r="C447" s="297"/>
      <c r="D447" s="297"/>
      <c r="E447" s="297"/>
      <c r="F447" s="297"/>
      <c r="G447" s="297"/>
      <c r="H447" s="297"/>
      <c r="I447" s="297"/>
      <c r="J447" s="297"/>
      <c r="K447" s="297"/>
      <c r="L447" s="297"/>
      <c r="M447" s="297"/>
      <c r="N447" s="297"/>
      <c r="O447" s="297"/>
      <c r="P447" s="297"/>
      <c r="Q447" s="1"/>
      <c r="R447" s="1"/>
      <c r="S447" s="1"/>
      <c r="T447" s="1"/>
      <c r="U447" s="1"/>
      <c r="V447" s="1"/>
      <c r="W447" s="1"/>
      <c r="X447" s="1"/>
      <c r="Y447" s="1"/>
      <c r="Z447" s="1"/>
    </row>
    <row r="448" spans="1:26" ht="15.75" customHeight="1">
      <c r="A448" s="1"/>
      <c r="B448" s="1"/>
      <c r="C448" s="297"/>
      <c r="D448" s="297"/>
      <c r="E448" s="297"/>
      <c r="F448" s="297"/>
      <c r="G448" s="297"/>
      <c r="H448" s="297"/>
      <c r="I448" s="297"/>
      <c r="J448" s="297"/>
      <c r="K448" s="297"/>
      <c r="L448" s="297"/>
      <c r="M448" s="297"/>
      <c r="N448" s="297"/>
      <c r="O448" s="297"/>
      <c r="P448" s="297"/>
      <c r="Q448" s="1"/>
      <c r="R448" s="1"/>
      <c r="S448" s="1"/>
      <c r="T448" s="1"/>
      <c r="U448" s="1"/>
      <c r="V448" s="1"/>
      <c r="W448" s="1"/>
      <c r="X448" s="1"/>
      <c r="Y448" s="1"/>
      <c r="Z448" s="1"/>
    </row>
    <row r="449" spans="1:26" ht="15.75" customHeight="1">
      <c r="A449" s="1"/>
      <c r="B449" s="1"/>
      <c r="C449" s="297"/>
      <c r="D449" s="297"/>
      <c r="E449" s="297"/>
      <c r="F449" s="297"/>
      <c r="G449" s="297"/>
      <c r="H449" s="297"/>
      <c r="I449" s="297"/>
      <c r="J449" s="297"/>
      <c r="K449" s="297"/>
      <c r="L449" s="297"/>
      <c r="M449" s="297"/>
      <c r="N449" s="297"/>
      <c r="O449" s="297"/>
      <c r="P449" s="297"/>
      <c r="Q449" s="1"/>
      <c r="R449" s="1"/>
      <c r="S449" s="1"/>
      <c r="T449" s="1"/>
      <c r="U449" s="1"/>
      <c r="V449" s="1"/>
      <c r="W449" s="1"/>
      <c r="X449" s="1"/>
      <c r="Y449" s="1"/>
      <c r="Z449" s="1"/>
    </row>
    <row r="450" spans="1:26" ht="15.75" customHeight="1">
      <c r="A450" s="1"/>
      <c r="B450" s="1"/>
      <c r="C450" s="297"/>
      <c r="D450" s="297"/>
      <c r="E450" s="297"/>
      <c r="F450" s="297"/>
      <c r="G450" s="297"/>
      <c r="H450" s="297"/>
      <c r="I450" s="297"/>
      <c r="J450" s="297"/>
      <c r="K450" s="297"/>
      <c r="L450" s="297"/>
      <c r="M450" s="297"/>
      <c r="N450" s="297"/>
      <c r="O450" s="297"/>
      <c r="P450" s="297"/>
      <c r="Q450" s="1"/>
      <c r="R450" s="1"/>
      <c r="S450" s="1"/>
      <c r="T450" s="1"/>
      <c r="U450" s="1"/>
      <c r="V450" s="1"/>
      <c r="W450" s="1"/>
      <c r="X450" s="1"/>
      <c r="Y450" s="1"/>
      <c r="Z450" s="1"/>
    </row>
    <row r="451" spans="1:26" ht="15.75" customHeight="1">
      <c r="A451" s="1"/>
      <c r="B451" s="1"/>
      <c r="C451" s="297"/>
      <c r="D451" s="297"/>
      <c r="E451" s="297"/>
      <c r="F451" s="297"/>
      <c r="G451" s="297"/>
      <c r="H451" s="297"/>
      <c r="I451" s="297"/>
      <c r="J451" s="297"/>
      <c r="K451" s="297"/>
      <c r="L451" s="297"/>
      <c r="M451" s="297"/>
      <c r="N451" s="297"/>
      <c r="O451" s="297"/>
      <c r="P451" s="297"/>
      <c r="Q451" s="1"/>
      <c r="R451" s="1"/>
      <c r="S451" s="1"/>
      <c r="T451" s="1"/>
      <c r="U451" s="1"/>
      <c r="V451" s="1"/>
      <c r="W451" s="1"/>
      <c r="X451" s="1"/>
      <c r="Y451" s="1"/>
      <c r="Z451" s="1"/>
    </row>
    <row r="452" spans="1:26" ht="15.75" customHeight="1">
      <c r="A452" s="1"/>
      <c r="B452" s="1"/>
      <c r="C452" s="297"/>
      <c r="D452" s="297"/>
      <c r="E452" s="297"/>
      <c r="F452" s="297"/>
      <c r="G452" s="297"/>
      <c r="H452" s="297"/>
      <c r="I452" s="297"/>
      <c r="J452" s="297"/>
      <c r="K452" s="297"/>
      <c r="L452" s="297"/>
      <c r="M452" s="297"/>
      <c r="N452" s="297"/>
      <c r="O452" s="297"/>
      <c r="P452" s="297"/>
      <c r="Q452" s="1"/>
      <c r="R452" s="1"/>
      <c r="S452" s="1"/>
      <c r="T452" s="1"/>
      <c r="U452" s="1"/>
      <c r="V452" s="1"/>
      <c r="W452" s="1"/>
      <c r="X452" s="1"/>
      <c r="Y452" s="1"/>
      <c r="Z452" s="1"/>
    </row>
    <row r="453" spans="1:26" ht="15.75" customHeight="1">
      <c r="A453" s="1"/>
      <c r="B453" s="1"/>
      <c r="C453" s="297"/>
      <c r="D453" s="297"/>
      <c r="E453" s="297"/>
      <c r="F453" s="297"/>
      <c r="G453" s="297"/>
      <c r="H453" s="297"/>
      <c r="I453" s="297"/>
      <c r="J453" s="297"/>
      <c r="K453" s="297"/>
      <c r="L453" s="297"/>
      <c r="M453" s="297"/>
      <c r="N453" s="297"/>
      <c r="O453" s="297"/>
      <c r="P453" s="297"/>
      <c r="Q453" s="1"/>
      <c r="R453" s="1"/>
      <c r="S453" s="1"/>
      <c r="T453" s="1"/>
      <c r="U453" s="1"/>
      <c r="V453" s="1"/>
      <c r="W453" s="1"/>
      <c r="X453" s="1"/>
      <c r="Y453" s="1"/>
      <c r="Z453" s="1"/>
    </row>
    <row r="454" spans="1:26" ht="15.75" customHeight="1">
      <c r="A454" s="1"/>
      <c r="B454" s="1"/>
      <c r="C454" s="297"/>
      <c r="D454" s="297"/>
      <c r="E454" s="297"/>
      <c r="F454" s="297"/>
      <c r="G454" s="297"/>
      <c r="H454" s="297"/>
      <c r="I454" s="297"/>
      <c r="J454" s="297"/>
      <c r="K454" s="297"/>
      <c r="L454" s="297"/>
      <c r="M454" s="297"/>
      <c r="N454" s="297"/>
      <c r="O454" s="297"/>
      <c r="P454" s="297"/>
      <c r="Q454" s="1"/>
      <c r="R454" s="1"/>
      <c r="S454" s="1"/>
      <c r="T454" s="1"/>
      <c r="U454" s="1"/>
      <c r="V454" s="1"/>
      <c r="W454" s="1"/>
      <c r="X454" s="1"/>
      <c r="Y454" s="1"/>
      <c r="Z454" s="1"/>
    </row>
    <row r="455" spans="1:26" ht="15.75" customHeight="1">
      <c r="A455" s="1"/>
      <c r="B455" s="1"/>
      <c r="C455" s="297"/>
      <c r="D455" s="297"/>
      <c r="E455" s="297"/>
      <c r="F455" s="297"/>
      <c r="G455" s="297"/>
      <c r="H455" s="297"/>
      <c r="I455" s="297"/>
      <c r="J455" s="297"/>
      <c r="K455" s="297"/>
      <c r="L455" s="297"/>
      <c r="M455" s="297"/>
      <c r="N455" s="297"/>
      <c r="O455" s="297"/>
      <c r="P455" s="297"/>
      <c r="Q455" s="1"/>
      <c r="R455" s="1"/>
      <c r="S455" s="1"/>
      <c r="T455" s="1"/>
      <c r="U455" s="1"/>
      <c r="V455" s="1"/>
      <c r="W455" s="1"/>
      <c r="X455" s="1"/>
      <c r="Y455" s="1"/>
      <c r="Z455" s="1"/>
    </row>
    <row r="456" spans="1:26" ht="15.75" customHeight="1">
      <c r="A456" s="1"/>
      <c r="B456" s="1"/>
      <c r="C456" s="297"/>
      <c r="D456" s="297"/>
      <c r="E456" s="297"/>
      <c r="F456" s="297"/>
      <c r="G456" s="297"/>
      <c r="H456" s="297"/>
      <c r="I456" s="297"/>
      <c r="J456" s="297"/>
      <c r="K456" s="297"/>
      <c r="L456" s="297"/>
      <c r="M456" s="297"/>
      <c r="N456" s="297"/>
      <c r="O456" s="297"/>
      <c r="P456" s="297"/>
      <c r="Q456" s="1"/>
      <c r="R456" s="1"/>
      <c r="S456" s="1"/>
      <c r="T456" s="1"/>
      <c r="U456" s="1"/>
      <c r="V456" s="1"/>
      <c r="W456" s="1"/>
      <c r="X456" s="1"/>
      <c r="Y456" s="1"/>
      <c r="Z456" s="1"/>
    </row>
    <row r="457" spans="1:26" ht="15.75" customHeight="1">
      <c r="A457" s="1"/>
      <c r="B457" s="1"/>
      <c r="C457" s="297"/>
      <c r="D457" s="297"/>
      <c r="E457" s="297"/>
      <c r="F457" s="297"/>
      <c r="G457" s="297"/>
      <c r="H457" s="297"/>
      <c r="I457" s="297"/>
      <c r="J457" s="297"/>
      <c r="K457" s="297"/>
      <c r="L457" s="297"/>
      <c r="M457" s="297"/>
      <c r="N457" s="297"/>
      <c r="O457" s="297"/>
      <c r="P457" s="297"/>
      <c r="Q457" s="1"/>
      <c r="R457" s="1"/>
      <c r="S457" s="1"/>
      <c r="T457" s="1"/>
      <c r="U457" s="1"/>
      <c r="V457" s="1"/>
      <c r="W457" s="1"/>
      <c r="X457" s="1"/>
      <c r="Y457" s="1"/>
      <c r="Z457" s="1"/>
    </row>
    <row r="458" spans="1:26" ht="15.75" customHeight="1">
      <c r="A458" s="1"/>
      <c r="B458" s="1"/>
      <c r="C458" s="297"/>
      <c r="D458" s="297"/>
      <c r="E458" s="297"/>
      <c r="F458" s="297"/>
      <c r="G458" s="297"/>
      <c r="H458" s="297"/>
      <c r="I458" s="297"/>
      <c r="J458" s="297"/>
      <c r="K458" s="297"/>
      <c r="L458" s="297"/>
      <c r="M458" s="297"/>
      <c r="N458" s="297"/>
      <c r="O458" s="297"/>
      <c r="P458" s="297"/>
      <c r="Q458" s="1"/>
      <c r="R458" s="1"/>
      <c r="S458" s="1"/>
      <c r="T458" s="1"/>
      <c r="U458" s="1"/>
      <c r="V458" s="1"/>
      <c r="W458" s="1"/>
      <c r="X458" s="1"/>
      <c r="Y458" s="1"/>
      <c r="Z458" s="1"/>
    </row>
    <row r="459" spans="1:26" ht="15.75" customHeight="1">
      <c r="A459" s="1"/>
      <c r="B459" s="1"/>
      <c r="C459" s="297"/>
      <c r="D459" s="297"/>
      <c r="E459" s="297"/>
      <c r="F459" s="297"/>
      <c r="G459" s="297"/>
      <c r="H459" s="297"/>
      <c r="I459" s="297"/>
      <c r="J459" s="297"/>
      <c r="K459" s="297"/>
      <c r="L459" s="297"/>
      <c r="M459" s="297"/>
      <c r="N459" s="297"/>
      <c r="O459" s="297"/>
      <c r="P459" s="297"/>
      <c r="Q459" s="1"/>
      <c r="R459" s="1"/>
      <c r="S459" s="1"/>
      <c r="T459" s="1"/>
      <c r="U459" s="1"/>
      <c r="V459" s="1"/>
      <c r="W459" s="1"/>
      <c r="X459" s="1"/>
      <c r="Y459" s="1"/>
      <c r="Z459" s="1"/>
    </row>
    <row r="460" spans="1:26" ht="15.75" customHeight="1">
      <c r="A460" s="1"/>
      <c r="B460" s="1"/>
      <c r="C460" s="297"/>
      <c r="D460" s="297"/>
      <c r="E460" s="297"/>
      <c r="F460" s="297"/>
      <c r="G460" s="297"/>
      <c r="H460" s="297"/>
      <c r="I460" s="297"/>
      <c r="J460" s="297"/>
      <c r="K460" s="297"/>
      <c r="L460" s="297"/>
      <c r="M460" s="297"/>
      <c r="N460" s="297"/>
      <c r="O460" s="297"/>
      <c r="P460" s="297"/>
      <c r="Q460" s="1"/>
      <c r="R460" s="1"/>
      <c r="S460" s="1"/>
      <c r="T460" s="1"/>
      <c r="U460" s="1"/>
      <c r="V460" s="1"/>
      <c r="W460" s="1"/>
      <c r="X460" s="1"/>
      <c r="Y460" s="1"/>
      <c r="Z460" s="1"/>
    </row>
    <row r="461" spans="1:26" ht="15.75" customHeight="1">
      <c r="A461" s="1"/>
      <c r="B461" s="1"/>
      <c r="C461" s="297"/>
      <c r="D461" s="297"/>
      <c r="E461" s="297"/>
      <c r="F461" s="297"/>
      <c r="G461" s="297"/>
      <c r="H461" s="297"/>
      <c r="I461" s="297"/>
      <c r="J461" s="297"/>
      <c r="K461" s="297"/>
      <c r="L461" s="297"/>
      <c r="M461" s="297"/>
      <c r="N461" s="297"/>
      <c r="O461" s="297"/>
      <c r="P461" s="297"/>
      <c r="Q461" s="1"/>
      <c r="R461" s="1"/>
      <c r="S461" s="1"/>
      <c r="T461" s="1"/>
      <c r="U461" s="1"/>
      <c r="V461" s="1"/>
      <c r="W461" s="1"/>
      <c r="X461" s="1"/>
      <c r="Y461" s="1"/>
      <c r="Z461" s="1"/>
    </row>
    <row r="462" spans="1:26" ht="15.75" customHeight="1">
      <c r="A462" s="1"/>
      <c r="B462" s="1"/>
      <c r="C462" s="297"/>
      <c r="D462" s="297"/>
      <c r="E462" s="297"/>
      <c r="F462" s="297"/>
      <c r="G462" s="297"/>
      <c r="H462" s="297"/>
      <c r="I462" s="297"/>
      <c r="J462" s="297"/>
      <c r="K462" s="297"/>
      <c r="L462" s="297"/>
      <c r="M462" s="297"/>
      <c r="N462" s="297"/>
      <c r="O462" s="297"/>
      <c r="P462" s="297"/>
      <c r="Q462" s="1"/>
      <c r="R462" s="1"/>
      <c r="S462" s="1"/>
      <c r="T462" s="1"/>
      <c r="U462" s="1"/>
      <c r="V462" s="1"/>
      <c r="W462" s="1"/>
      <c r="X462" s="1"/>
      <c r="Y462" s="1"/>
      <c r="Z462" s="1"/>
    </row>
    <row r="463" spans="1:26" ht="15.75" customHeight="1">
      <c r="A463" s="1"/>
      <c r="B463" s="1"/>
      <c r="C463" s="297"/>
      <c r="D463" s="297"/>
      <c r="E463" s="297"/>
      <c r="F463" s="297"/>
      <c r="G463" s="297"/>
      <c r="H463" s="297"/>
      <c r="I463" s="297"/>
      <c r="J463" s="297"/>
      <c r="K463" s="297"/>
      <c r="L463" s="297"/>
      <c r="M463" s="297"/>
      <c r="N463" s="297"/>
      <c r="O463" s="297"/>
      <c r="P463" s="297"/>
      <c r="Q463" s="1"/>
      <c r="R463" s="1"/>
      <c r="S463" s="1"/>
      <c r="T463" s="1"/>
      <c r="U463" s="1"/>
      <c r="V463" s="1"/>
      <c r="W463" s="1"/>
      <c r="X463" s="1"/>
      <c r="Y463" s="1"/>
      <c r="Z463" s="1"/>
    </row>
    <row r="464" spans="1:26" ht="15.75" customHeight="1">
      <c r="A464" s="1"/>
      <c r="B464" s="1"/>
      <c r="C464" s="297"/>
      <c r="D464" s="297"/>
      <c r="E464" s="297"/>
      <c r="F464" s="297"/>
      <c r="G464" s="297"/>
      <c r="H464" s="297"/>
      <c r="I464" s="297"/>
      <c r="J464" s="297"/>
      <c r="K464" s="297"/>
      <c r="L464" s="297"/>
      <c r="M464" s="297"/>
      <c r="N464" s="297"/>
      <c r="O464" s="297"/>
      <c r="P464" s="297"/>
      <c r="Q464" s="1"/>
      <c r="R464" s="1"/>
      <c r="S464" s="1"/>
      <c r="T464" s="1"/>
      <c r="U464" s="1"/>
      <c r="V464" s="1"/>
      <c r="W464" s="1"/>
      <c r="X464" s="1"/>
      <c r="Y464" s="1"/>
      <c r="Z464" s="1"/>
    </row>
    <row r="465" spans="1:26" ht="15.75" customHeight="1">
      <c r="A465" s="1"/>
      <c r="B465" s="1"/>
      <c r="C465" s="297"/>
      <c r="D465" s="297"/>
      <c r="E465" s="297"/>
      <c r="F465" s="297"/>
      <c r="G465" s="297"/>
      <c r="H465" s="297"/>
      <c r="I465" s="297"/>
      <c r="J465" s="297"/>
      <c r="K465" s="297"/>
      <c r="L465" s="297"/>
      <c r="M465" s="297"/>
      <c r="N465" s="297"/>
      <c r="O465" s="297"/>
      <c r="P465" s="297"/>
      <c r="Q465" s="1"/>
      <c r="R465" s="1"/>
      <c r="S465" s="1"/>
      <c r="T465" s="1"/>
      <c r="U465" s="1"/>
      <c r="V465" s="1"/>
      <c r="W465" s="1"/>
      <c r="X465" s="1"/>
      <c r="Y465" s="1"/>
      <c r="Z465" s="1"/>
    </row>
    <row r="466" spans="1:26" ht="15.75" customHeight="1">
      <c r="A466" s="1"/>
      <c r="B466" s="1"/>
      <c r="C466" s="297"/>
      <c r="D466" s="297"/>
      <c r="E466" s="297"/>
      <c r="F466" s="297"/>
      <c r="G466" s="297"/>
      <c r="H466" s="297"/>
      <c r="I466" s="297"/>
      <c r="J466" s="297"/>
      <c r="K466" s="297"/>
      <c r="L466" s="297"/>
      <c r="M466" s="297"/>
      <c r="N466" s="297"/>
      <c r="O466" s="297"/>
      <c r="P466" s="297"/>
      <c r="Q466" s="1"/>
      <c r="R466" s="1"/>
      <c r="S466" s="1"/>
      <c r="T466" s="1"/>
      <c r="U466" s="1"/>
      <c r="V466" s="1"/>
      <c r="W466" s="1"/>
      <c r="X466" s="1"/>
      <c r="Y466" s="1"/>
      <c r="Z466" s="1"/>
    </row>
    <row r="467" spans="1:26" ht="15.75" customHeight="1">
      <c r="A467" s="1"/>
      <c r="B467" s="1"/>
      <c r="C467" s="297"/>
      <c r="D467" s="297"/>
      <c r="E467" s="297"/>
      <c r="F467" s="297"/>
      <c r="G467" s="297"/>
      <c r="H467" s="297"/>
      <c r="I467" s="297"/>
      <c r="J467" s="297"/>
      <c r="K467" s="297"/>
      <c r="L467" s="297"/>
      <c r="M467" s="297"/>
      <c r="N467" s="297"/>
      <c r="O467" s="297"/>
      <c r="P467" s="297"/>
      <c r="Q467" s="1"/>
      <c r="R467" s="1"/>
      <c r="S467" s="1"/>
      <c r="T467" s="1"/>
      <c r="U467" s="1"/>
      <c r="V467" s="1"/>
      <c r="W467" s="1"/>
      <c r="X467" s="1"/>
      <c r="Y467" s="1"/>
      <c r="Z467" s="1"/>
    </row>
    <row r="468" spans="1:26" ht="15.75" customHeight="1">
      <c r="A468" s="1"/>
      <c r="B468" s="1"/>
      <c r="C468" s="297"/>
      <c r="D468" s="297"/>
      <c r="E468" s="297"/>
      <c r="F468" s="297"/>
      <c r="G468" s="297"/>
      <c r="H468" s="297"/>
      <c r="I468" s="297"/>
      <c r="J468" s="297"/>
      <c r="K468" s="297"/>
      <c r="L468" s="297"/>
      <c r="M468" s="297"/>
      <c r="N468" s="297"/>
      <c r="O468" s="297"/>
      <c r="P468" s="297"/>
      <c r="Q468" s="1"/>
      <c r="R468" s="1"/>
      <c r="S468" s="1"/>
      <c r="T468" s="1"/>
      <c r="U468" s="1"/>
      <c r="V468" s="1"/>
      <c r="W468" s="1"/>
      <c r="X468" s="1"/>
      <c r="Y468" s="1"/>
      <c r="Z468" s="1"/>
    </row>
    <row r="469" spans="1:26" ht="15.75" customHeight="1">
      <c r="A469" s="1"/>
      <c r="B469" s="1"/>
      <c r="C469" s="297"/>
      <c r="D469" s="297"/>
      <c r="E469" s="297"/>
      <c r="F469" s="297"/>
      <c r="G469" s="297"/>
      <c r="H469" s="297"/>
      <c r="I469" s="297"/>
      <c r="J469" s="297"/>
      <c r="K469" s="297"/>
      <c r="L469" s="297"/>
      <c r="M469" s="297"/>
      <c r="N469" s="297"/>
      <c r="O469" s="297"/>
      <c r="P469" s="297"/>
      <c r="Q469" s="1"/>
      <c r="R469" s="1"/>
      <c r="S469" s="1"/>
      <c r="T469" s="1"/>
      <c r="U469" s="1"/>
      <c r="V469" s="1"/>
      <c r="W469" s="1"/>
      <c r="X469" s="1"/>
      <c r="Y469" s="1"/>
      <c r="Z469" s="1"/>
    </row>
    <row r="470" spans="1:26" ht="15.75" customHeight="1">
      <c r="A470" s="1"/>
      <c r="B470" s="1"/>
      <c r="C470" s="297"/>
      <c r="D470" s="297"/>
      <c r="E470" s="297"/>
      <c r="F470" s="297"/>
      <c r="G470" s="297"/>
      <c r="H470" s="297"/>
      <c r="I470" s="297"/>
      <c r="J470" s="297"/>
      <c r="K470" s="297"/>
      <c r="L470" s="297"/>
      <c r="M470" s="297"/>
      <c r="N470" s="297"/>
      <c r="O470" s="297"/>
      <c r="P470" s="297"/>
      <c r="Q470" s="1"/>
      <c r="R470" s="1"/>
      <c r="S470" s="1"/>
      <c r="T470" s="1"/>
      <c r="U470" s="1"/>
      <c r="V470" s="1"/>
      <c r="W470" s="1"/>
      <c r="X470" s="1"/>
      <c r="Y470" s="1"/>
      <c r="Z470" s="1"/>
    </row>
    <row r="471" spans="1:26" ht="15.75" customHeight="1">
      <c r="A471" s="1"/>
      <c r="B471" s="1"/>
      <c r="C471" s="297"/>
      <c r="D471" s="297"/>
      <c r="E471" s="297"/>
      <c r="F471" s="297"/>
      <c r="G471" s="297"/>
      <c r="H471" s="297"/>
      <c r="I471" s="297"/>
      <c r="J471" s="297"/>
      <c r="K471" s="297"/>
      <c r="L471" s="297"/>
      <c r="M471" s="297"/>
      <c r="N471" s="297"/>
      <c r="O471" s="297"/>
      <c r="P471" s="297"/>
      <c r="Q471" s="1"/>
      <c r="R471" s="1"/>
      <c r="S471" s="1"/>
      <c r="T471" s="1"/>
      <c r="U471" s="1"/>
      <c r="V471" s="1"/>
      <c r="W471" s="1"/>
      <c r="X471" s="1"/>
      <c r="Y471" s="1"/>
      <c r="Z471" s="1"/>
    </row>
    <row r="472" spans="1:26" ht="15.75" customHeight="1">
      <c r="A472" s="1"/>
      <c r="B472" s="1"/>
      <c r="C472" s="297"/>
      <c r="D472" s="297"/>
      <c r="E472" s="297"/>
      <c r="F472" s="297"/>
      <c r="G472" s="297"/>
      <c r="H472" s="297"/>
      <c r="I472" s="297"/>
      <c r="J472" s="297"/>
      <c r="K472" s="297"/>
      <c r="L472" s="297"/>
      <c r="M472" s="297"/>
      <c r="N472" s="297"/>
      <c r="O472" s="297"/>
      <c r="P472" s="297"/>
      <c r="Q472" s="1"/>
      <c r="R472" s="1"/>
      <c r="S472" s="1"/>
      <c r="T472" s="1"/>
      <c r="U472" s="1"/>
      <c r="V472" s="1"/>
      <c r="W472" s="1"/>
      <c r="X472" s="1"/>
      <c r="Y472" s="1"/>
      <c r="Z472" s="1"/>
    </row>
    <row r="473" spans="1:26" ht="15.75" customHeight="1">
      <c r="A473" s="1"/>
      <c r="B473" s="1"/>
      <c r="C473" s="297"/>
      <c r="D473" s="297"/>
      <c r="E473" s="297"/>
      <c r="F473" s="297"/>
      <c r="G473" s="297"/>
      <c r="H473" s="297"/>
      <c r="I473" s="297"/>
      <c r="J473" s="297"/>
      <c r="K473" s="297"/>
      <c r="L473" s="297"/>
      <c r="M473" s="297"/>
      <c r="N473" s="297"/>
      <c r="O473" s="297"/>
      <c r="P473" s="297"/>
      <c r="Q473" s="1"/>
      <c r="R473" s="1"/>
      <c r="S473" s="1"/>
      <c r="T473" s="1"/>
      <c r="U473" s="1"/>
      <c r="V473" s="1"/>
      <c r="W473" s="1"/>
      <c r="X473" s="1"/>
      <c r="Y473" s="1"/>
      <c r="Z473" s="1"/>
    </row>
    <row r="474" spans="1:26" ht="15.75" customHeight="1">
      <c r="A474" s="1"/>
      <c r="B474" s="1"/>
      <c r="C474" s="297"/>
      <c r="D474" s="297"/>
      <c r="E474" s="297"/>
      <c r="F474" s="297"/>
      <c r="G474" s="297"/>
      <c r="H474" s="297"/>
      <c r="I474" s="297"/>
      <c r="J474" s="297"/>
      <c r="K474" s="297"/>
      <c r="L474" s="297"/>
      <c r="M474" s="297"/>
      <c r="N474" s="297"/>
      <c r="O474" s="297"/>
      <c r="P474" s="297"/>
      <c r="Q474" s="1"/>
      <c r="R474" s="1"/>
      <c r="S474" s="1"/>
      <c r="T474" s="1"/>
      <c r="U474" s="1"/>
      <c r="V474" s="1"/>
      <c r="W474" s="1"/>
      <c r="X474" s="1"/>
      <c r="Y474" s="1"/>
      <c r="Z474" s="1"/>
    </row>
    <row r="475" spans="1:26" ht="15.75" customHeight="1">
      <c r="A475" s="1"/>
      <c r="B475" s="1"/>
      <c r="C475" s="297"/>
      <c r="D475" s="297"/>
      <c r="E475" s="297"/>
      <c r="F475" s="297"/>
      <c r="G475" s="297"/>
      <c r="H475" s="297"/>
      <c r="I475" s="297"/>
      <c r="J475" s="297"/>
      <c r="K475" s="297"/>
      <c r="L475" s="297"/>
      <c r="M475" s="297"/>
      <c r="N475" s="297"/>
      <c r="O475" s="297"/>
      <c r="P475" s="297"/>
      <c r="Q475" s="1"/>
      <c r="R475" s="1"/>
      <c r="S475" s="1"/>
      <c r="T475" s="1"/>
      <c r="U475" s="1"/>
      <c r="V475" s="1"/>
      <c r="W475" s="1"/>
      <c r="X475" s="1"/>
      <c r="Y475" s="1"/>
      <c r="Z475" s="1"/>
    </row>
    <row r="476" spans="1:26" ht="15.75" customHeight="1">
      <c r="A476" s="1"/>
      <c r="B476" s="1"/>
      <c r="C476" s="297"/>
      <c r="D476" s="297"/>
      <c r="E476" s="297"/>
      <c r="F476" s="297"/>
      <c r="G476" s="297"/>
      <c r="H476" s="297"/>
      <c r="I476" s="297"/>
      <c r="J476" s="297"/>
      <c r="K476" s="297"/>
      <c r="L476" s="297"/>
      <c r="M476" s="297"/>
      <c r="N476" s="297"/>
      <c r="O476" s="297"/>
      <c r="P476" s="297"/>
      <c r="Q476" s="1"/>
      <c r="R476" s="1"/>
      <c r="S476" s="1"/>
      <c r="T476" s="1"/>
      <c r="U476" s="1"/>
      <c r="V476" s="1"/>
      <c r="W476" s="1"/>
      <c r="X476" s="1"/>
      <c r="Y476" s="1"/>
      <c r="Z476" s="1"/>
    </row>
    <row r="477" spans="1:26" ht="15.75" customHeight="1">
      <c r="A477" s="1"/>
      <c r="B477" s="1"/>
      <c r="C477" s="297"/>
      <c r="D477" s="297"/>
      <c r="E477" s="297"/>
      <c r="F477" s="297"/>
      <c r="G477" s="297"/>
      <c r="H477" s="297"/>
      <c r="I477" s="297"/>
      <c r="J477" s="297"/>
      <c r="K477" s="297"/>
      <c r="L477" s="297"/>
      <c r="M477" s="297"/>
      <c r="N477" s="297"/>
      <c r="O477" s="297"/>
      <c r="P477" s="297"/>
      <c r="Q477" s="1"/>
      <c r="R477" s="1"/>
      <c r="S477" s="1"/>
      <c r="T477" s="1"/>
      <c r="U477" s="1"/>
      <c r="V477" s="1"/>
      <c r="W477" s="1"/>
      <c r="X477" s="1"/>
      <c r="Y477" s="1"/>
      <c r="Z477" s="1"/>
    </row>
    <row r="478" spans="1:26" ht="15.75" customHeight="1">
      <c r="A478" s="1"/>
      <c r="B478" s="1"/>
      <c r="C478" s="297"/>
      <c r="D478" s="297"/>
      <c r="E478" s="297"/>
      <c r="F478" s="297"/>
      <c r="G478" s="297"/>
      <c r="H478" s="297"/>
      <c r="I478" s="297"/>
      <c r="J478" s="297"/>
      <c r="K478" s="297"/>
      <c r="L478" s="297"/>
      <c r="M478" s="297"/>
      <c r="N478" s="297"/>
      <c r="O478" s="297"/>
      <c r="P478" s="297"/>
      <c r="Q478" s="1"/>
      <c r="R478" s="1"/>
      <c r="S478" s="1"/>
      <c r="T478" s="1"/>
      <c r="U478" s="1"/>
      <c r="V478" s="1"/>
      <c r="W478" s="1"/>
      <c r="X478" s="1"/>
      <c r="Y478" s="1"/>
      <c r="Z478" s="1"/>
    </row>
    <row r="479" spans="1:26" ht="15.75" customHeight="1">
      <c r="A479" s="1"/>
      <c r="B479" s="1"/>
      <c r="C479" s="297"/>
      <c r="D479" s="297"/>
      <c r="E479" s="297"/>
      <c r="F479" s="297"/>
      <c r="G479" s="297"/>
      <c r="H479" s="297"/>
      <c r="I479" s="297"/>
      <c r="J479" s="297"/>
      <c r="K479" s="297"/>
      <c r="L479" s="297"/>
      <c r="M479" s="297"/>
      <c r="N479" s="297"/>
      <c r="O479" s="297"/>
      <c r="P479" s="297"/>
      <c r="Q479" s="1"/>
      <c r="R479" s="1"/>
      <c r="S479" s="1"/>
      <c r="T479" s="1"/>
      <c r="U479" s="1"/>
      <c r="V479" s="1"/>
      <c r="W479" s="1"/>
      <c r="X479" s="1"/>
      <c r="Y479" s="1"/>
      <c r="Z479" s="1"/>
    </row>
    <row r="480" spans="1:26" ht="15.75" customHeight="1">
      <c r="A480" s="1"/>
      <c r="B480" s="1"/>
      <c r="C480" s="297"/>
      <c r="D480" s="297"/>
      <c r="E480" s="297"/>
      <c r="F480" s="297"/>
      <c r="G480" s="297"/>
      <c r="H480" s="297"/>
      <c r="I480" s="297"/>
      <c r="J480" s="297"/>
      <c r="K480" s="297"/>
      <c r="L480" s="297"/>
      <c r="M480" s="297"/>
      <c r="N480" s="297"/>
      <c r="O480" s="297"/>
      <c r="P480" s="297"/>
      <c r="Q480" s="1"/>
      <c r="R480" s="1"/>
      <c r="S480" s="1"/>
      <c r="T480" s="1"/>
      <c r="U480" s="1"/>
      <c r="V480" s="1"/>
      <c r="W480" s="1"/>
      <c r="X480" s="1"/>
      <c r="Y480" s="1"/>
      <c r="Z480" s="1"/>
    </row>
    <row r="481" spans="1:26" ht="15.75" customHeight="1">
      <c r="A481" s="1"/>
      <c r="B481" s="1"/>
      <c r="C481" s="297"/>
      <c r="D481" s="297"/>
      <c r="E481" s="297"/>
      <c r="F481" s="297"/>
      <c r="G481" s="297"/>
      <c r="H481" s="297"/>
      <c r="I481" s="297"/>
      <c r="J481" s="297"/>
      <c r="K481" s="297"/>
      <c r="L481" s="297"/>
      <c r="M481" s="297"/>
      <c r="N481" s="297"/>
      <c r="O481" s="297"/>
      <c r="P481" s="297"/>
      <c r="Q481" s="1"/>
      <c r="R481" s="1"/>
      <c r="S481" s="1"/>
      <c r="T481" s="1"/>
      <c r="U481" s="1"/>
      <c r="V481" s="1"/>
      <c r="W481" s="1"/>
      <c r="X481" s="1"/>
      <c r="Y481" s="1"/>
      <c r="Z481" s="1"/>
    </row>
    <row r="482" spans="1:26" ht="15.75" customHeight="1">
      <c r="A482" s="1"/>
      <c r="B482" s="1"/>
      <c r="C482" s="297"/>
      <c r="D482" s="297"/>
      <c r="E482" s="297"/>
      <c r="F482" s="297"/>
      <c r="G482" s="297"/>
      <c r="H482" s="297"/>
      <c r="I482" s="297"/>
      <c r="J482" s="297"/>
      <c r="K482" s="297"/>
      <c r="L482" s="297"/>
      <c r="M482" s="297"/>
      <c r="N482" s="297"/>
      <c r="O482" s="297"/>
      <c r="P482" s="297"/>
      <c r="Q482" s="1"/>
      <c r="R482" s="1"/>
      <c r="S482" s="1"/>
      <c r="T482" s="1"/>
      <c r="U482" s="1"/>
      <c r="V482" s="1"/>
      <c r="W482" s="1"/>
      <c r="X482" s="1"/>
      <c r="Y482" s="1"/>
      <c r="Z482" s="1"/>
    </row>
    <row r="483" spans="1:26" ht="15.75" customHeight="1">
      <c r="A483" s="1"/>
      <c r="B483" s="1"/>
      <c r="C483" s="297"/>
      <c r="D483" s="297"/>
      <c r="E483" s="297"/>
      <c r="F483" s="297"/>
      <c r="G483" s="297"/>
      <c r="H483" s="297"/>
      <c r="I483" s="297"/>
      <c r="J483" s="297"/>
      <c r="K483" s="297"/>
      <c r="L483" s="297"/>
      <c r="M483" s="297"/>
      <c r="N483" s="297"/>
      <c r="O483" s="297"/>
      <c r="P483" s="297"/>
      <c r="Q483" s="1"/>
      <c r="R483" s="1"/>
      <c r="S483" s="1"/>
      <c r="T483" s="1"/>
      <c r="U483" s="1"/>
      <c r="V483" s="1"/>
      <c r="W483" s="1"/>
      <c r="X483" s="1"/>
      <c r="Y483" s="1"/>
      <c r="Z483" s="1"/>
    </row>
    <row r="484" spans="1:26" ht="15.75" customHeight="1">
      <c r="A484" s="1"/>
      <c r="B484" s="1"/>
      <c r="C484" s="297"/>
      <c r="D484" s="297"/>
      <c r="E484" s="297"/>
      <c r="F484" s="297"/>
      <c r="G484" s="297"/>
      <c r="H484" s="297"/>
      <c r="I484" s="297"/>
      <c r="J484" s="297"/>
      <c r="K484" s="297"/>
      <c r="L484" s="297"/>
      <c r="M484" s="297"/>
      <c r="N484" s="297"/>
      <c r="O484" s="297"/>
      <c r="P484" s="297"/>
      <c r="Q484" s="1"/>
      <c r="R484" s="1"/>
      <c r="S484" s="1"/>
      <c r="T484" s="1"/>
      <c r="U484" s="1"/>
      <c r="V484" s="1"/>
      <c r="W484" s="1"/>
      <c r="X484" s="1"/>
      <c r="Y484" s="1"/>
      <c r="Z484" s="1"/>
    </row>
    <row r="485" spans="1:26" ht="15.75" customHeight="1">
      <c r="A485" s="1"/>
      <c r="B485" s="1"/>
      <c r="C485" s="297"/>
      <c r="D485" s="297"/>
      <c r="E485" s="297"/>
      <c r="F485" s="297"/>
      <c r="G485" s="297"/>
      <c r="H485" s="297"/>
      <c r="I485" s="297"/>
      <c r="J485" s="297"/>
      <c r="K485" s="297"/>
      <c r="L485" s="297"/>
      <c r="M485" s="297"/>
      <c r="N485" s="297"/>
      <c r="O485" s="297"/>
      <c r="P485" s="297"/>
      <c r="Q485" s="1"/>
      <c r="R485" s="1"/>
      <c r="S485" s="1"/>
      <c r="T485" s="1"/>
      <c r="U485" s="1"/>
      <c r="V485" s="1"/>
      <c r="W485" s="1"/>
      <c r="X485" s="1"/>
      <c r="Y485" s="1"/>
      <c r="Z485" s="1"/>
    </row>
    <row r="486" spans="1:26" ht="15.75" customHeight="1">
      <c r="A486" s="1"/>
      <c r="B486" s="1"/>
      <c r="C486" s="297"/>
      <c r="D486" s="297"/>
      <c r="E486" s="297"/>
      <c r="F486" s="297"/>
      <c r="G486" s="297"/>
      <c r="H486" s="297"/>
      <c r="I486" s="297"/>
      <c r="J486" s="297"/>
      <c r="K486" s="297"/>
      <c r="L486" s="297"/>
      <c r="M486" s="297"/>
      <c r="N486" s="297"/>
      <c r="O486" s="297"/>
      <c r="P486" s="297"/>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C72:H82"/>
    <mergeCell ref="C3:P3"/>
    <mergeCell ref="D5:P5"/>
    <mergeCell ref="D7:P7"/>
    <mergeCell ref="C9:P9"/>
    <mergeCell ref="C71:H71"/>
  </mergeCells>
  <conditionalFormatting sqref="C49:O68 C25:O44">
    <cfRule type="expression" dxfId="0" priority="1">
      <formula>ROUND($I49,0)&lt;&gt;ROUND($P49,0)</formula>
    </cfRule>
  </conditionalFormatting>
  <dataValidations count="7">
    <dataValidation type="list" allowBlank="1" showInputMessage="1" showErrorMessage="1" prompt=" - " sqref="E25:E44 E45:F45" xr:uid="{00000000-0002-0000-1100-000000000000}">
      <formula1>$D$87:$D$105</formula1>
    </dataValidation>
    <dataValidation type="list" allowBlank="1" showInputMessage="1" showErrorMessage="1" prompt=" - " sqref="C25:C44" xr:uid="{00000000-0002-0000-1100-000001000000}">
      <formula1>$C$86:$C$92</formula1>
    </dataValidation>
    <dataValidation type="list" allowBlank="1" showInputMessage="1" showErrorMessage="1" prompt=" - " sqref="G25:H45 E69:F69" xr:uid="{00000000-0002-0000-1100-000002000000}">
      <formula1>$I$86:$I$286</formula1>
    </dataValidation>
    <dataValidation type="list" allowBlank="1" showInputMessage="1" showErrorMessage="1" prompt=" - " sqref="F25:F44 F49:F68" xr:uid="{00000000-0002-0000-1100-000003000000}">
      <formula1>$C$17:$C$22</formula1>
    </dataValidation>
    <dataValidation type="list" allowBlank="1" showInputMessage="1" showErrorMessage="1" prompt=" - " sqref="D11:D13" xr:uid="{00000000-0002-0000-1100-000004000000}">
      <formula1>$J$86:$J$88</formula1>
    </dataValidation>
    <dataValidation type="list" allowBlank="1" showInputMessage="1" showErrorMessage="1" prompt=" - " sqref="E18:E22" xr:uid="{00000000-0002-0000-1100-000005000000}">
      <formula1>$K$86:$K$89</formula1>
    </dataValidation>
    <dataValidation type="list" allowBlank="1" showInputMessage="1" showErrorMessage="1" prompt=" - " sqref="C45" xr:uid="{00000000-0002-0000-1100-000006000000}">
      <formula1>$C$86:$C$90</formula1>
    </dataValidation>
  </dataValidations>
  <pageMargins left="0.7" right="0.7" top="0.75" bottom="0.75" header="0" footer="0"/>
  <pageSetup paperSize="9" orientation="portrait"/>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80"/>
    <outlinePr summaryBelow="0" summaryRight="0"/>
  </sheetPr>
  <dimension ref="A1:J1000"/>
  <sheetViews>
    <sheetView showGridLines="0" workbookViewId="0"/>
  </sheetViews>
  <sheetFormatPr defaultColWidth="14.42578125" defaultRowHeight="15" customHeight="1"/>
  <cols>
    <col min="1" max="1" width="26.5703125" customWidth="1"/>
    <col min="2" max="7" width="13.42578125" customWidth="1"/>
    <col min="8" max="8" width="7" customWidth="1"/>
    <col min="9" max="9" width="20.140625" customWidth="1"/>
    <col min="10" max="10" width="8.7109375" customWidth="1"/>
    <col min="11" max="26" width="12.5703125" customWidth="1"/>
  </cols>
  <sheetData>
    <row r="1" spans="1:10" ht="30" customHeight="1">
      <c r="A1" s="432" t="s">
        <v>312</v>
      </c>
      <c r="B1" s="432" t="s">
        <v>313</v>
      </c>
      <c r="C1" s="432" t="s">
        <v>314</v>
      </c>
      <c r="D1" s="433" t="s">
        <v>315</v>
      </c>
      <c r="E1" s="433" t="s">
        <v>316</v>
      </c>
      <c r="F1" s="433" t="s">
        <v>317</v>
      </c>
      <c r="G1" s="434" t="s">
        <v>318</v>
      </c>
      <c r="I1" s="435" t="s">
        <v>113</v>
      </c>
      <c r="J1" s="436" t="s">
        <v>258</v>
      </c>
    </row>
    <row r="2" spans="1:10">
      <c r="A2" s="437" t="s">
        <v>319</v>
      </c>
      <c r="B2" s="437" t="s">
        <v>320</v>
      </c>
      <c r="C2" s="438"/>
      <c r="D2" s="439">
        <v>30</v>
      </c>
      <c r="E2" s="439">
        <v>45</v>
      </c>
      <c r="F2" s="439">
        <v>0</v>
      </c>
      <c r="G2" s="440"/>
      <c r="I2" s="441" t="s">
        <v>261</v>
      </c>
      <c r="J2" s="442">
        <v>1.21</v>
      </c>
    </row>
    <row r="3" spans="1:10" ht="30">
      <c r="A3" s="437" t="s">
        <v>321</v>
      </c>
      <c r="B3" s="437" t="s">
        <v>320</v>
      </c>
      <c r="C3" s="438"/>
      <c r="D3" s="439">
        <v>10</v>
      </c>
      <c r="E3" s="439">
        <v>10</v>
      </c>
      <c r="F3" s="439">
        <v>0</v>
      </c>
      <c r="G3" s="440"/>
      <c r="I3" s="441" t="s">
        <v>265</v>
      </c>
      <c r="J3" s="442">
        <v>1.21</v>
      </c>
    </row>
    <row r="4" spans="1:10" ht="30">
      <c r="A4" s="437" t="s">
        <v>322</v>
      </c>
      <c r="B4" s="437" t="s">
        <v>320</v>
      </c>
      <c r="C4" s="438"/>
      <c r="D4" s="439">
        <v>30</v>
      </c>
      <c r="E4" s="439">
        <v>30</v>
      </c>
      <c r="F4" s="439">
        <v>0</v>
      </c>
      <c r="G4" s="440"/>
      <c r="I4" s="441" t="s">
        <v>267</v>
      </c>
      <c r="J4" s="442">
        <v>1.21</v>
      </c>
    </row>
    <row r="5" spans="1:10" ht="28.5">
      <c r="A5" s="437" t="s">
        <v>323</v>
      </c>
      <c r="B5" s="437" t="s">
        <v>320</v>
      </c>
      <c r="C5" s="438"/>
      <c r="D5" s="439">
        <v>0</v>
      </c>
      <c r="E5" s="439">
        <v>15</v>
      </c>
      <c r="F5" s="439">
        <v>0</v>
      </c>
      <c r="G5" s="440"/>
      <c r="I5" s="441" t="s">
        <v>268</v>
      </c>
      <c r="J5" s="442">
        <v>0.51</v>
      </c>
    </row>
    <row r="6" spans="1:10" ht="30" customHeight="1">
      <c r="A6" s="437" t="s">
        <v>324</v>
      </c>
      <c r="B6" s="437" t="s">
        <v>320</v>
      </c>
      <c r="C6" s="438"/>
      <c r="D6" s="439">
        <v>0</v>
      </c>
      <c r="E6" s="439">
        <v>20</v>
      </c>
      <c r="F6" s="439">
        <v>0</v>
      </c>
      <c r="G6" s="440"/>
      <c r="I6" s="441" t="s">
        <v>269</v>
      </c>
      <c r="J6" s="442">
        <v>0.51</v>
      </c>
    </row>
    <row r="7" spans="1:10" ht="28.5" customHeight="1">
      <c r="A7" s="437" t="s">
        <v>325</v>
      </c>
      <c r="B7" s="437" t="s">
        <v>320</v>
      </c>
      <c r="C7" s="438"/>
      <c r="D7" s="439">
        <v>0</v>
      </c>
      <c r="E7" s="439">
        <v>15</v>
      </c>
      <c r="F7" s="439">
        <v>0</v>
      </c>
      <c r="G7" s="440"/>
      <c r="I7" s="441" t="s">
        <v>270</v>
      </c>
      <c r="J7" s="442">
        <v>1.21</v>
      </c>
    </row>
    <row r="8" spans="1:10" ht="42.75" customHeight="1">
      <c r="A8" s="437" t="s">
        <v>326</v>
      </c>
      <c r="B8" s="437" t="s">
        <v>320</v>
      </c>
      <c r="C8" s="438"/>
      <c r="D8" s="439">
        <v>10</v>
      </c>
      <c r="E8" s="439">
        <v>10</v>
      </c>
      <c r="F8" s="439">
        <v>0</v>
      </c>
      <c r="G8" s="440"/>
      <c r="I8" s="441" t="s">
        <v>271</v>
      </c>
      <c r="J8" s="442">
        <v>0.51</v>
      </c>
    </row>
    <row r="9" spans="1:10" ht="30" customHeight="1">
      <c r="A9" s="437" t="s">
        <v>327</v>
      </c>
      <c r="B9" s="437" t="s">
        <v>320</v>
      </c>
      <c r="C9" s="438"/>
      <c r="D9" s="439">
        <v>0</v>
      </c>
      <c r="E9" s="439">
        <v>5</v>
      </c>
      <c r="F9" s="439">
        <v>0</v>
      </c>
      <c r="G9" s="440"/>
      <c r="I9" s="441" t="s">
        <v>272</v>
      </c>
      <c r="J9" s="442">
        <v>0.51</v>
      </c>
    </row>
    <row r="10" spans="1:10" ht="30">
      <c r="A10" s="437" t="s">
        <v>328</v>
      </c>
      <c r="B10" s="437" t="s">
        <v>320</v>
      </c>
      <c r="C10" s="438"/>
      <c r="D10" s="439">
        <v>0</v>
      </c>
      <c r="E10" s="439">
        <v>0</v>
      </c>
      <c r="F10" s="439">
        <v>5</v>
      </c>
      <c r="G10" s="440"/>
      <c r="I10" s="441" t="s">
        <v>273</v>
      </c>
      <c r="J10" s="442">
        <v>0.24</v>
      </c>
    </row>
    <row r="11" spans="1:10">
      <c r="A11" s="437" t="s">
        <v>329</v>
      </c>
      <c r="B11" s="437" t="s">
        <v>320</v>
      </c>
      <c r="C11" s="438"/>
      <c r="D11" s="439">
        <v>0</v>
      </c>
      <c r="E11" s="439">
        <v>10</v>
      </c>
      <c r="F11" s="439">
        <v>0</v>
      </c>
      <c r="G11" s="440"/>
      <c r="I11" s="441" t="s">
        <v>274</v>
      </c>
      <c r="J11" s="442">
        <v>1.21</v>
      </c>
    </row>
    <row r="12" spans="1:10" ht="30" customHeight="1">
      <c r="A12" s="437" t="s">
        <v>330</v>
      </c>
      <c r="B12" s="437" t="s">
        <v>320</v>
      </c>
      <c r="C12" s="438"/>
      <c r="D12" s="439">
        <v>30</v>
      </c>
      <c r="E12" s="439">
        <v>20</v>
      </c>
      <c r="F12" s="439">
        <v>0</v>
      </c>
      <c r="G12" s="440"/>
      <c r="I12" s="441" t="s">
        <v>275</v>
      </c>
      <c r="J12" s="442">
        <v>0.51</v>
      </c>
    </row>
    <row r="13" spans="1:10" ht="28.5" customHeight="1">
      <c r="A13" s="437" t="s">
        <v>331</v>
      </c>
      <c r="B13" s="437" t="s">
        <v>320</v>
      </c>
      <c r="C13" s="438"/>
      <c r="D13" s="439">
        <v>0</v>
      </c>
      <c r="E13" s="439">
        <v>5</v>
      </c>
      <c r="F13" s="439">
        <v>0</v>
      </c>
      <c r="G13" s="440"/>
      <c r="I13" s="441" t="s">
        <v>276</v>
      </c>
      <c r="J13" s="442">
        <v>0.51</v>
      </c>
    </row>
    <row r="14" spans="1:10" ht="42.75" customHeight="1">
      <c r="A14" s="437" t="s">
        <v>332</v>
      </c>
      <c r="B14" s="437" t="s">
        <v>320</v>
      </c>
      <c r="C14" s="438"/>
      <c r="D14" s="439">
        <v>0</v>
      </c>
      <c r="E14" s="439">
        <v>5</v>
      </c>
      <c r="F14" s="439">
        <v>0</v>
      </c>
      <c r="G14" s="440"/>
      <c r="I14" s="441" t="s">
        <v>277</v>
      </c>
      <c r="J14" s="442">
        <v>1.21</v>
      </c>
    </row>
    <row r="15" spans="1:10">
      <c r="A15" s="437" t="s">
        <v>333</v>
      </c>
      <c r="B15" s="437" t="s">
        <v>320</v>
      </c>
      <c r="C15" s="438"/>
      <c r="D15" s="439">
        <v>0</v>
      </c>
      <c r="E15" s="439">
        <v>20</v>
      </c>
      <c r="F15" s="439">
        <v>0</v>
      </c>
      <c r="G15" s="440"/>
      <c r="I15" s="441" t="s">
        <v>278</v>
      </c>
      <c r="J15" s="442">
        <v>0.51</v>
      </c>
    </row>
    <row r="16" spans="1:10" ht="30" customHeight="1">
      <c r="A16" s="437" t="s">
        <v>334</v>
      </c>
      <c r="B16" s="437" t="s">
        <v>320</v>
      </c>
      <c r="C16" s="438"/>
      <c r="D16" s="439">
        <v>0</v>
      </c>
      <c r="E16" s="439">
        <v>15</v>
      </c>
      <c r="F16" s="439">
        <v>0</v>
      </c>
      <c r="G16" s="440"/>
      <c r="I16" s="441" t="s">
        <v>279</v>
      </c>
      <c r="J16" s="442">
        <v>0.24</v>
      </c>
    </row>
    <row r="17" spans="1:10" ht="28.5" customHeight="1">
      <c r="A17" s="437" t="s">
        <v>335</v>
      </c>
      <c r="B17" s="437" t="s">
        <v>320</v>
      </c>
      <c r="C17" s="438"/>
      <c r="D17" s="439">
        <v>15</v>
      </c>
      <c r="E17" s="439">
        <v>15</v>
      </c>
      <c r="F17" s="439">
        <v>0</v>
      </c>
      <c r="G17" s="440"/>
      <c r="I17" s="441" t="s">
        <v>280</v>
      </c>
      <c r="J17" s="442">
        <v>0.24</v>
      </c>
    </row>
    <row r="18" spans="1:10" ht="30" customHeight="1">
      <c r="A18" s="437" t="s">
        <v>336</v>
      </c>
      <c r="B18" s="437" t="s">
        <v>320</v>
      </c>
      <c r="C18" s="438"/>
      <c r="D18" s="439">
        <v>0</v>
      </c>
      <c r="E18" s="439">
        <v>0</v>
      </c>
      <c r="F18" s="439">
        <v>0</v>
      </c>
      <c r="G18" s="440"/>
      <c r="I18" s="441" t="s">
        <v>281</v>
      </c>
      <c r="J18" s="442">
        <v>0.24</v>
      </c>
    </row>
    <row r="19" spans="1:10" ht="30" customHeight="1">
      <c r="A19" s="437" t="s">
        <v>337</v>
      </c>
      <c r="B19" s="437" t="s">
        <v>320</v>
      </c>
      <c r="C19" s="438"/>
      <c r="D19" s="439">
        <v>0</v>
      </c>
      <c r="E19" s="439">
        <v>0</v>
      </c>
      <c r="F19" s="439">
        <v>0</v>
      </c>
      <c r="G19" s="440"/>
      <c r="I19" s="443" t="s">
        <v>282</v>
      </c>
      <c r="J19" s="444">
        <v>0</v>
      </c>
    </row>
    <row r="20" spans="1:10" ht="28.5" customHeight="1">
      <c r="A20" s="437" t="s">
        <v>338</v>
      </c>
      <c r="B20" s="437" t="s">
        <v>320</v>
      </c>
      <c r="C20" s="438"/>
      <c r="D20" s="439">
        <v>5</v>
      </c>
      <c r="E20" s="439">
        <v>15</v>
      </c>
      <c r="F20" s="439">
        <v>0</v>
      </c>
      <c r="G20" s="440"/>
      <c r="I20" s="445"/>
      <c r="J20" s="1"/>
    </row>
    <row r="21" spans="1:10" ht="28.5" customHeight="1">
      <c r="A21" s="437" t="s">
        <v>339</v>
      </c>
      <c r="B21" s="437" t="s">
        <v>320</v>
      </c>
      <c r="C21" s="438"/>
      <c r="D21" s="439">
        <v>0</v>
      </c>
      <c r="E21" s="439">
        <v>5</v>
      </c>
      <c r="F21" s="439">
        <v>0</v>
      </c>
      <c r="G21" s="440"/>
      <c r="I21" s="445"/>
      <c r="J21" s="1"/>
    </row>
    <row r="22" spans="1:10" ht="15.75" customHeight="1">
      <c r="A22" s="437" t="s">
        <v>340</v>
      </c>
      <c r="B22" s="437" t="s">
        <v>320</v>
      </c>
      <c r="C22" s="438"/>
      <c r="D22" s="439">
        <v>5</v>
      </c>
      <c r="E22" s="439">
        <v>15</v>
      </c>
      <c r="F22" s="439">
        <v>0</v>
      </c>
      <c r="G22" s="440"/>
      <c r="I22" s="445"/>
      <c r="J22" s="1"/>
    </row>
    <row r="23" spans="1:10" ht="15.75" customHeight="1">
      <c r="A23" s="437" t="s">
        <v>341</v>
      </c>
      <c r="B23" s="437" t="s">
        <v>320</v>
      </c>
      <c r="C23" s="438"/>
      <c r="D23" s="439">
        <v>0</v>
      </c>
      <c r="E23" s="439">
        <v>0</v>
      </c>
      <c r="F23" s="439">
        <v>0</v>
      </c>
      <c r="G23" s="440"/>
      <c r="I23" s="445"/>
      <c r="J23" s="1"/>
    </row>
    <row r="24" spans="1:10" ht="15.75" customHeight="1">
      <c r="A24" s="437" t="s">
        <v>342</v>
      </c>
      <c r="B24" s="437" t="s">
        <v>320</v>
      </c>
      <c r="C24" s="438"/>
      <c r="D24" s="439">
        <v>0</v>
      </c>
      <c r="E24" s="439">
        <v>10</v>
      </c>
      <c r="F24" s="439">
        <v>0</v>
      </c>
      <c r="G24" s="440"/>
      <c r="I24" s="445"/>
      <c r="J24" s="1"/>
    </row>
    <row r="25" spans="1:10" ht="15.75" customHeight="1">
      <c r="A25" s="437" t="s">
        <v>343</v>
      </c>
      <c r="B25" s="437" t="s">
        <v>320</v>
      </c>
      <c r="C25" s="438"/>
      <c r="D25" s="439">
        <v>0</v>
      </c>
      <c r="E25" s="439">
        <v>10</v>
      </c>
      <c r="F25" s="439">
        <v>0</v>
      </c>
      <c r="G25" s="440"/>
      <c r="I25" s="445"/>
      <c r="J25" s="1"/>
    </row>
    <row r="26" spans="1:10" ht="28.5" customHeight="1">
      <c r="A26" s="437" t="s">
        <v>344</v>
      </c>
      <c r="B26" s="437" t="s">
        <v>320</v>
      </c>
      <c r="C26" s="438"/>
      <c r="D26" s="439">
        <v>0</v>
      </c>
      <c r="E26" s="439">
        <v>10</v>
      </c>
      <c r="F26" s="439">
        <v>0</v>
      </c>
      <c r="G26" s="440"/>
      <c r="I26" s="445"/>
      <c r="J26" s="1"/>
    </row>
    <row r="27" spans="1:10" ht="42.75" customHeight="1">
      <c r="A27" s="437" t="s">
        <v>345</v>
      </c>
      <c r="B27" s="437" t="s">
        <v>320</v>
      </c>
      <c r="C27" s="438"/>
      <c r="D27" s="439">
        <v>5</v>
      </c>
      <c r="E27" s="439">
        <v>30</v>
      </c>
      <c r="F27" s="439">
        <v>0</v>
      </c>
      <c r="G27" s="440"/>
      <c r="I27" s="445"/>
      <c r="J27" s="1"/>
    </row>
    <row r="28" spans="1:10" ht="28.5" customHeight="1">
      <c r="A28" s="437" t="s">
        <v>346</v>
      </c>
      <c r="B28" s="437" t="s">
        <v>320</v>
      </c>
      <c r="C28" s="438"/>
      <c r="D28" s="439">
        <v>5</v>
      </c>
      <c r="E28" s="439">
        <v>10</v>
      </c>
      <c r="F28" s="439">
        <v>0</v>
      </c>
      <c r="G28" s="440"/>
      <c r="I28" s="445"/>
      <c r="J28" s="1"/>
    </row>
    <row r="29" spans="1:10" ht="28.5" customHeight="1">
      <c r="A29" s="437" t="s">
        <v>347</v>
      </c>
      <c r="B29" s="437" t="s">
        <v>320</v>
      </c>
      <c r="C29" s="438"/>
      <c r="D29" s="439">
        <v>15</v>
      </c>
      <c r="E29" s="439">
        <v>0</v>
      </c>
      <c r="F29" s="439">
        <v>0</v>
      </c>
      <c r="G29" s="440"/>
      <c r="I29" s="445"/>
      <c r="J29" s="1"/>
    </row>
    <row r="30" spans="1:10" ht="42.75" customHeight="1">
      <c r="A30" s="437" t="s">
        <v>348</v>
      </c>
      <c r="B30" s="437" t="s">
        <v>320</v>
      </c>
      <c r="C30" s="438"/>
      <c r="D30" s="439">
        <v>0</v>
      </c>
      <c r="E30" s="439">
        <v>40</v>
      </c>
      <c r="F30" s="439">
        <v>0</v>
      </c>
      <c r="G30" s="440"/>
      <c r="I30" s="445"/>
      <c r="J30" s="1"/>
    </row>
    <row r="31" spans="1:10" ht="15.75" customHeight="1">
      <c r="A31" s="437" t="s">
        <v>349</v>
      </c>
      <c r="B31" s="437" t="s">
        <v>320</v>
      </c>
      <c r="C31" s="438"/>
      <c r="D31" s="439">
        <v>0</v>
      </c>
      <c r="E31" s="439">
        <v>5</v>
      </c>
      <c r="F31" s="439">
        <v>0</v>
      </c>
      <c r="G31" s="440"/>
      <c r="I31" s="445"/>
      <c r="J31" s="1"/>
    </row>
    <row r="32" spans="1:10" ht="28.5" customHeight="1">
      <c r="A32" s="437" t="s">
        <v>350</v>
      </c>
      <c r="B32" s="437" t="s">
        <v>320</v>
      </c>
      <c r="C32" s="438"/>
      <c r="D32" s="439">
        <v>0</v>
      </c>
      <c r="E32" s="439">
        <v>0</v>
      </c>
      <c r="F32" s="439">
        <v>0</v>
      </c>
      <c r="G32" s="440"/>
      <c r="I32" s="445"/>
      <c r="J32" s="1"/>
    </row>
    <row r="33" spans="1:10" ht="28.5" customHeight="1">
      <c r="A33" s="446" t="s">
        <v>351</v>
      </c>
      <c r="B33" s="447" t="s">
        <v>352</v>
      </c>
      <c r="C33" s="448"/>
      <c r="D33" s="448"/>
      <c r="E33" s="448"/>
      <c r="F33" s="449"/>
      <c r="G33" s="450">
        <v>117.73164433536</v>
      </c>
      <c r="I33" s="445"/>
      <c r="J33" s="1"/>
    </row>
    <row r="34" spans="1:10" ht="28.5" customHeight="1">
      <c r="A34" s="446" t="s">
        <v>353</v>
      </c>
      <c r="B34" s="447" t="s">
        <v>352</v>
      </c>
      <c r="C34" s="448"/>
      <c r="D34" s="448"/>
      <c r="E34" s="448"/>
      <c r="F34" s="449"/>
      <c r="G34" s="450">
        <v>98.10970361279999</v>
      </c>
      <c r="I34" s="445"/>
      <c r="J34" s="1"/>
    </row>
    <row r="35" spans="1:10" ht="28.5" customHeight="1">
      <c r="A35" s="446" t="s">
        <v>354</v>
      </c>
      <c r="B35" s="447" t="s">
        <v>352</v>
      </c>
      <c r="C35" s="448"/>
      <c r="D35" s="448"/>
      <c r="E35" s="448"/>
      <c r="F35" s="449"/>
      <c r="G35" s="450">
        <v>40.276615167359999</v>
      </c>
      <c r="I35" s="445"/>
      <c r="J35" s="1"/>
    </row>
    <row r="36" spans="1:10" ht="15.75" customHeight="1">
      <c r="A36" s="446" t="s">
        <v>355</v>
      </c>
      <c r="B36" s="447" t="s">
        <v>352</v>
      </c>
      <c r="C36" s="448"/>
      <c r="D36" s="448"/>
      <c r="E36" s="448"/>
      <c r="F36" s="449"/>
      <c r="G36" s="450">
        <v>7.2635605130879988</v>
      </c>
      <c r="I36" s="445"/>
      <c r="J36" s="1"/>
    </row>
    <row r="37" spans="1:10" ht="15.75" customHeight="1">
      <c r="A37" s="446" t="s">
        <v>356</v>
      </c>
      <c r="B37" s="447" t="s">
        <v>352</v>
      </c>
      <c r="C37" s="448"/>
      <c r="D37" s="448"/>
      <c r="E37" s="448"/>
      <c r="F37" s="449"/>
      <c r="G37" s="450">
        <v>10.06915379184</v>
      </c>
      <c r="I37" s="445"/>
      <c r="J37" s="1"/>
    </row>
    <row r="38" spans="1:10" ht="15.75" customHeight="1">
      <c r="A38" s="446" t="s">
        <v>357</v>
      </c>
      <c r="B38" s="447" t="s">
        <v>352</v>
      </c>
      <c r="C38" s="448"/>
      <c r="D38" s="448"/>
      <c r="E38" s="448"/>
      <c r="F38" s="449"/>
      <c r="G38" s="450">
        <v>14.294755938671997</v>
      </c>
      <c r="I38" s="445"/>
      <c r="J38" s="1"/>
    </row>
    <row r="39" spans="1:10" ht="15.75" customHeight="1">
      <c r="A39" s="446" t="s">
        <v>358</v>
      </c>
      <c r="B39" s="447" t="s">
        <v>352</v>
      </c>
      <c r="C39" s="448"/>
      <c r="D39" s="448"/>
      <c r="E39" s="448"/>
      <c r="F39" s="449"/>
      <c r="G39" s="450">
        <v>15.491005833599999</v>
      </c>
      <c r="I39" s="445"/>
      <c r="J39" s="1"/>
    </row>
    <row r="40" spans="1:10" ht="15.75" customHeight="1">
      <c r="A40" s="446" t="s">
        <v>359</v>
      </c>
      <c r="B40" s="447" t="s">
        <v>352</v>
      </c>
      <c r="C40" s="448"/>
      <c r="D40" s="448"/>
      <c r="E40" s="448"/>
      <c r="F40" s="449"/>
      <c r="G40" s="450">
        <v>20.654674444800001</v>
      </c>
      <c r="I40" s="445"/>
      <c r="J40" s="1"/>
    </row>
    <row r="41" spans="1:10" ht="28.5" customHeight="1">
      <c r="A41" s="446" t="s">
        <v>360</v>
      </c>
      <c r="B41" s="447" t="s">
        <v>352</v>
      </c>
      <c r="C41" s="448"/>
      <c r="D41" s="448"/>
      <c r="E41" s="448"/>
      <c r="F41" s="449"/>
      <c r="G41" s="450">
        <v>10.327337222400001</v>
      </c>
      <c r="I41" s="445"/>
      <c r="J41" s="1"/>
    </row>
    <row r="42" spans="1:10" ht="28.5" customHeight="1">
      <c r="A42" s="446" t="s">
        <v>361</v>
      </c>
      <c r="B42" s="447" t="s">
        <v>352</v>
      </c>
      <c r="C42" s="448"/>
      <c r="D42" s="448"/>
      <c r="E42" s="448"/>
      <c r="F42" s="449"/>
      <c r="G42" s="450">
        <v>10.327337222400001</v>
      </c>
      <c r="I42" s="445"/>
      <c r="J42" s="1"/>
    </row>
    <row r="43" spans="1:10" ht="28.5" customHeight="1">
      <c r="A43" s="446" t="s">
        <v>362</v>
      </c>
      <c r="B43" s="447" t="s">
        <v>352</v>
      </c>
      <c r="C43" s="448"/>
      <c r="D43" s="448"/>
      <c r="E43" s="448"/>
      <c r="F43" s="449"/>
      <c r="G43" s="450">
        <v>28.916544222719999</v>
      </c>
      <c r="I43" s="445"/>
      <c r="J43" s="1"/>
    </row>
    <row r="44" spans="1:10" ht="15.75" customHeight="1">
      <c r="A44" s="446" t="s">
        <v>363</v>
      </c>
      <c r="B44" s="447" t="s">
        <v>352</v>
      </c>
      <c r="C44" s="448"/>
      <c r="D44" s="448"/>
      <c r="E44" s="448"/>
      <c r="F44" s="449"/>
      <c r="G44" s="450">
        <v>51.636686112</v>
      </c>
      <c r="I44" s="445"/>
      <c r="J44" s="1"/>
    </row>
    <row r="45" spans="1:10" ht="15.75" customHeight="1">
      <c r="A45" s="446" t="s">
        <v>364</v>
      </c>
      <c r="B45" s="447" t="s">
        <v>352</v>
      </c>
      <c r="C45" s="448"/>
      <c r="D45" s="448"/>
      <c r="E45" s="448"/>
      <c r="F45" s="449"/>
      <c r="G45" s="450">
        <v>191.22786090143995</v>
      </c>
      <c r="I45" s="445"/>
      <c r="J45" s="1"/>
    </row>
    <row r="46" spans="1:10" ht="15.75" customHeight="1">
      <c r="A46" s="446" t="s">
        <v>365</v>
      </c>
      <c r="B46" s="447" t="s">
        <v>352</v>
      </c>
      <c r="C46" s="448"/>
      <c r="D46" s="448"/>
      <c r="E46" s="448"/>
      <c r="F46" s="449"/>
      <c r="G46" s="450">
        <v>49.57121866752</v>
      </c>
      <c r="I46" s="445"/>
      <c r="J46" s="1"/>
    </row>
    <row r="47" spans="1:10" ht="15.75" customHeight="1">
      <c r="A47" s="446" t="s">
        <v>366</v>
      </c>
      <c r="B47" s="447" t="s">
        <v>352</v>
      </c>
      <c r="C47" s="448"/>
      <c r="D47" s="448"/>
      <c r="E47" s="448"/>
      <c r="F47" s="449"/>
      <c r="G47" s="450">
        <v>191.05573861439998</v>
      </c>
      <c r="I47" s="445"/>
      <c r="J47" s="1"/>
    </row>
    <row r="48" spans="1:10" ht="15.75" customHeight="1">
      <c r="A48" s="446" t="s">
        <v>367</v>
      </c>
      <c r="B48" s="447" t="s">
        <v>352</v>
      </c>
      <c r="C48" s="448"/>
      <c r="D48" s="448"/>
      <c r="E48" s="448"/>
      <c r="F48" s="449"/>
      <c r="G48" s="450">
        <v>18.589207000320002</v>
      </c>
      <c r="I48" s="445"/>
      <c r="J48" s="1"/>
    </row>
    <row r="49" spans="1:10" ht="15.75" customHeight="1">
      <c r="A49" s="446" t="s">
        <v>368</v>
      </c>
      <c r="B49" s="447" t="s">
        <v>352</v>
      </c>
      <c r="C49" s="448"/>
      <c r="D49" s="448"/>
      <c r="E49" s="448"/>
      <c r="F49" s="449"/>
      <c r="G49" s="450">
        <v>370.92352857119994</v>
      </c>
      <c r="I49" s="445"/>
      <c r="J49" s="1"/>
    </row>
    <row r="50" spans="1:10" ht="15.75" customHeight="1">
      <c r="A50" s="446" t="s">
        <v>369</v>
      </c>
      <c r="B50" s="447" t="s">
        <v>352</v>
      </c>
      <c r="C50" s="448"/>
      <c r="D50" s="448"/>
      <c r="E50" s="448"/>
      <c r="F50" s="449"/>
      <c r="G50" s="450">
        <v>8.6061143519999987</v>
      </c>
      <c r="I50" s="445"/>
      <c r="J50" s="1"/>
    </row>
    <row r="51" spans="1:10" ht="28.5" customHeight="1">
      <c r="A51" s="446" t="s">
        <v>370</v>
      </c>
      <c r="B51" s="447" t="s">
        <v>352</v>
      </c>
      <c r="C51" s="448"/>
      <c r="D51" s="448"/>
      <c r="E51" s="448"/>
      <c r="F51" s="449"/>
      <c r="G51" s="450">
        <v>378.56575811577591</v>
      </c>
      <c r="I51" s="445"/>
      <c r="J51" s="1"/>
    </row>
    <row r="52" spans="1:10" ht="15.75" customHeight="1">
      <c r="A52" s="446" t="s">
        <v>371</v>
      </c>
      <c r="B52" s="447" t="s">
        <v>352</v>
      </c>
      <c r="C52" s="448"/>
      <c r="D52" s="448"/>
      <c r="E52" s="448"/>
      <c r="F52" s="449"/>
      <c r="G52" s="450">
        <v>232.62327093455997</v>
      </c>
      <c r="I52" s="445"/>
      <c r="J52" s="1"/>
    </row>
    <row r="53" spans="1:10" ht="15.75" customHeight="1">
      <c r="A53" s="446" t="s">
        <v>372</v>
      </c>
      <c r="B53" s="447" t="s">
        <v>352</v>
      </c>
      <c r="C53" s="448"/>
      <c r="D53" s="448"/>
      <c r="E53" s="448"/>
      <c r="F53" s="449"/>
      <c r="G53" s="450">
        <v>152.12167728595196</v>
      </c>
      <c r="I53" s="445"/>
      <c r="J53" s="1"/>
    </row>
    <row r="54" spans="1:10" ht="28.5" customHeight="1">
      <c r="A54" s="446" t="s">
        <v>373</v>
      </c>
      <c r="B54" s="447" t="s">
        <v>352</v>
      </c>
      <c r="C54" s="448"/>
      <c r="D54" s="448"/>
      <c r="E54" s="448"/>
      <c r="F54" s="449"/>
      <c r="G54" s="450">
        <v>105.70459952843999</v>
      </c>
      <c r="I54" s="445"/>
      <c r="J54" s="1"/>
    </row>
    <row r="55" spans="1:10" ht="15.75" customHeight="1">
      <c r="A55" s="446" t="s">
        <v>374</v>
      </c>
      <c r="B55" s="447" t="s">
        <v>352</v>
      </c>
      <c r="C55" s="448"/>
      <c r="D55" s="448"/>
      <c r="E55" s="448"/>
      <c r="F55" s="449"/>
      <c r="G55" s="450">
        <v>78.487762890240006</v>
      </c>
      <c r="I55" s="445"/>
      <c r="J55" s="1"/>
    </row>
    <row r="56" spans="1:10" ht="15.75" customHeight="1">
      <c r="A56" s="446" t="s">
        <v>375</v>
      </c>
      <c r="B56" s="447" t="s">
        <v>352</v>
      </c>
      <c r="C56" s="448"/>
      <c r="D56" s="448"/>
      <c r="E56" s="448"/>
      <c r="F56" s="449"/>
      <c r="G56" s="450">
        <v>15.491005833599999</v>
      </c>
      <c r="I56" s="445"/>
      <c r="J56" s="1"/>
    </row>
    <row r="57" spans="1:10" ht="15.75" customHeight="1">
      <c r="A57" s="446" t="s">
        <v>376</v>
      </c>
      <c r="B57" s="447" t="s">
        <v>352</v>
      </c>
      <c r="C57" s="448"/>
      <c r="D57" s="448"/>
      <c r="E57" s="448"/>
      <c r="F57" s="449"/>
      <c r="G57" s="450">
        <v>25.818343056</v>
      </c>
      <c r="I57" s="445"/>
      <c r="J57" s="1"/>
    </row>
    <row r="58" spans="1:10" ht="15.75" customHeight="1">
      <c r="A58" s="446" t="s">
        <v>377</v>
      </c>
      <c r="B58" s="447" t="s">
        <v>352</v>
      </c>
      <c r="C58" s="448"/>
      <c r="D58" s="448"/>
      <c r="E58" s="448"/>
      <c r="F58" s="449"/>
      <c r="G58" s="450">
        <v>245.79062589311999</v>
      </c>
      <c r="I58" s="445"/>
      <c r="J58" s="1"/>
    </row>
    <row r="59" spans="1:10" ht="28.5" customHeight="1">
      <c r="A59" s="446" t="s">
        <v>378</v>
      </c>
      <c r="B59" s="447" t="s">
        <v>352</v>
      </c>
      <c r="C59" s="448"/>
      <c r="D59" s="448"/>
      <c r="E59" s="448"/>
      <c r="F59" s="449"/>
      <c r="G59" s="450">
        <v>168.33559672511998</v>
      </c>
      <c r="I59" s="445"/>
      <c r="J59" s="1"/>
    </row>
    <row r="60" spans="1:10" ht="15.75" customHeight="1">
      <c r="A60" s="446" t="s">
        <v>379</v>
      </c>
      <c r="B60" s="447" t="s">
        <v>352</v>
      </c>
      <c r="C60" s="448"/>
      <c r="D60" s="448"/>
      <c r="E60" s="448"/>
      <c r="F60" s="449"/>
      <c r="G60" s="450">
        <v>361.45680278399993</v>
      </c>
      <c r="I60" s="445"/>
      <c r="J60" s="1"/>
    </row>
    <row r="61" spans="1:10" ht="15.75" customHeight="1">
      <c r="A61" s="446" t="s">
        <v>380</v>
      </c>
      <c r="B61" s="447" t="s">
        <v>352</v>
      </c>
      <c r="C61" s="448"/>
      <c r="D61" s="448"/>
      <c r="E61" s="448"/>
      <c r="F61" s="449"/>
      <c r="G61" s="450">
        <v>10.327337222400001</v>
      </c>
      <c r="I61" s="445"/>
      <c r="J61" s="1"/>
    </row>
    <row r="62" spans="1:10" ht="15.75" customHeight="1">
      <c r="A62" s="446" t="s">
        <v>381</v>
      </c>
      <c r="B62" s="447" t="s">
        <v>352</v>
      </c>
      <c r="C62" s="448"/>
      <c r="D62" s="448"/>
      <c r="E62" s="448"/>
      <c r="F62" s="449"/>
      <c r="G62" s="450">
        <v>4.1309348889599988</v>
      </c>
      <c r="I62" s="445"/>
      <c r="J62" s="1"/>
    </row>
    <row r="63" spans="1:10" ht="15.75" customHeight="1">
      <c r="A63" s="446" t="s">
        <v>382</v>
      </c>
      <c r="B63" s="447" t="s">
        <v>352</v>
      </c>
      <c r="C63" s="448"/>
      <c r="D63" s="448"/>
      <c r="E63" s="448"/>
      <c r="F63" s="449"/>
      <c r="G63" s="450">
        <v>8.2618697779199977</v>
      </c>
      <c r="I63" s="445"/>
      <c r="J63" s="1"/>
    </row>
    <row r="64" spans="1:10" ht="15.75" customHeight="1">
      <c r="A64" s="446" t="s">
        <v>383</v>
      </c>
      <c r="B64" s="447" t="s">
        <v>352</v>
      </c>
      <c r="C64" s="448"/>
      <c r="D64" s="448"/>
      <c r="E64" s="448"/>
      <c r="F64" s="449"/>
      <c r="G64" s="450">
        <v>6.7557997663199991</v>
      </c>
      <c r="I64" s="445"/>
      <c r="J64" s="1"/>
    </row>
    <row r="65" spans="1:10" ht="15.75" customHeight="1">
      <c r="A65" s="446" t="s">
        <v>384</v>
      </c>
      <c r="B65" s="447" t="s">
        <v>352</v>
      </c>
      <c r="C65" s="448"/>
      <c r="D65" s="448"/>
      <c r="E65" s="448"/>
      <c r="F65" s="449"/>
      <c r="G65" s="450">
        <v>17.057318645663997</v>
      </c>
      <c r="I65" s="445"/>
      <c r="J65" s="1"/>
    </row>
    <row r="66" spans="1:10" ht="15.75" customHeight="1">
      <c r="A66" s="446" t="s">
        <v>385</v>
      </c>
      <c r="B66" s="447" t="s">
        <v>352</v>
      </c>
      <c r="C66" s="448"/>
      <c r="D66" s="448"/>
      <c r="E66" s="448"/>
      <c r="F66" s="449"/>
      <c r="G66" s="450">
        <v>20.654674444800001</v>
      </c>
      <c r="I66" s="445"/>
      <c r="J66" s="1"/>
    </row>
    <row r="67" spans="1:10" ht="15.75" customHeight="1">
      <c r="A67" s="446" t="s">
        <v>386</v>
      </c>
      <c r="B67" s="447" t="s">
        <v>352</v>
      </c>
      <c r="C67" s="448"/>
      <c r="D67" s="448"/>
      <c r="E67" s="448"/>
      <c r="F67" s="449"/>
      <c r="G67" s="450">
        <v>9.2946035001600009</v>
      </c>
      <c r="I67" s="445"/>
      <c r="J67" s="1"/>
    </row>
    <row r="68" spans="1:10" ht="15.75" customHeight="1">
      <c r="A68" s="446" t="s">
        <v>387</v>
      </c>
      <c r="B68" s="447" t="s">
        <v>352</v>
      </c>
      <c r="C68" s="448"/>
      <c r="D68" s="448"/>
      <c r="E68" s="448"/>
      <c r="F68" s="449"/>
      <c r="G68" s="450">
        <v>173.25829413446399</v>
      </c>
      <c r="I68" s="445"/>
      <c r="J68" s="1"/>
    </row>
    <row r="69" spans="1:10" ht="15.75" customHeight="1">
      <c r="A69" s="446" t="s">
        <v>388</v>
      </c>
      <c r="B69" s="447" t="s">
        <v>352</v>
      </c>
      <c r="C69" s="448"/>
      <c r="D69" s="448"/>
      <c r="E69" s="448"/>
      <c r="F69" s="449"/>
      <c r="G69" s="450">
        <v>9.4064829867359983</v>
      </c>
      <c r="I69" s="445"/>
      <c r="J69" s="1"/>
    </row>
    <row r="70" spans="1:10" ht="15.75" customHeight="1">
      <c r="A70" s="446" t="s">
        <v>389</v>
      </c>
      <c r="B70" s="447" t="s">
        <v>352</v>
      </c>
      <c r="C70" s="448"/>
      <c r="D70" s="448"/>
      <c r="E70" s="448"/>
      <c r="F70" s="449"/>
      <c r="G70" s="450">
        <v>10.835097969167998</v>
      </c>
      <c r="I70" s="445"/>
      <c r="J70" s="1"/>
    </row>
    <row r="71" spans="1:10" ht="15.75" customHeight="1">
      <c r="A71" s="446" t="s">
        <v>390</v>
      </c>
      <c r="B71" s="447" t="s">
        <v>352</v>
      </c>
      <c r="C71" s="448"/>
      <c r="D71" s="448"/>
      <c r="E71" s="448"/>
      <c r="F71" s="449"/>
      <c r="G71" s="450">
        <v>15.336095775263997</v>
      </c>
      <c r="I71" s="445"/>
      <c r="J71" s="1"/>
    </row>
    <row r="72" spans="1:10" ht="28.5" customHeight="1">
      <c r="A72" s="446" t="s">
        <v>391</v>
      </c>
      <c r="B72" s="447" t="s">
        <v>352</v>
      </c>
      <c r="C72" s="448"/>
      <c r="D72" s="448"/>
      <c r="E72" s="448"/>
      <c r="F72" s="449"/>
      <c r="G72" s="450">
        <v>574.91425705665586</v>
      </c>
      <c r="I72" s="445"/>
      <c r="J72" s="1"/>
    </row>
    <row r="73" spans="1:10" ht="15.75" customHeight="1">
      <c r="A73" s="446" t="s">
        <v>392</v>
      </c>
      <c r="B73" s="447" t="s">
        <v>352</v>
      </c>
      <c r="C73" s="448"/>
      <c r="D73" s="448"/>
      <c r="E73" s="448"/>
      <c r="F73" s="449"/>
      <c r="G73" s="450">
        <v>443.73125598911997</v>
      </c>
      <c r="I73" s="445"/>
      <c r="J73" s="1"/>
    </row>
    <row r="74" spans="1:10" ht="15.75" customHeight="1">
      <c r="A74" s="446" t="s">
        <v>393</v>
      </c>
      <c r="B74" s="447" t="s">
        <v>352</v>
      </c>
      <c r="C74" s="448"/>
      <c r="D74" s="448"/>
      <c r="E74" s="448"/>
      <c r="F74" s="449"/>
      <c r="G74" s="450">
        <v>365.75985995999997</v>
      </c>
      <c r="I74" s="445"/>
      <c r="J74" s="1"/>
    </row>
    <row r="75" spans="1:10" ht="15.75" customHeight="1">
      <c r="A75" s="446" t="s">
        <v>394</v>
      </c>
      <c r="B75" s="447" t="s">
        <v>352</v>
      </c>
      <c r="C75" s="448"/>
      <c r="D75" s="448"/>
      <c r="E75" s="448"/>
      <c r="F75" s="449"/>
      <c r="G75" s="450">
        <v>151.33852087991997</v>
      </c>
      <c r="I75" s="445"/>
      <c r="J75" s="1"/>
    </row>
    <row r="76" spans="1:10" ht="15.75" customHeight="1">
      <c r="A76" s="446" t="s">
        <v>395</v>
      </c>
      <c r="B76" s="447" t="s">
        <v>352</v>
      </c>
      <c r="C76" s="448"/>
      <c r="D76" s="448"/>
      <c r="E76" s="448"/>
      <c r="F76" s="449"/>
      <c r="G76" s="450">
        <v>386.37150383303998</v>
      </c>
      <c r="I76" s="445"/>
      <c r="J76" s="1"/>
    </row>
    <row r="77" spans="1:10" ht="15.75" customHeight="1">
      <c r="A77" s="446" t="s">
        <v>396</v>
      </c>
      <c r="B77" s="447" t="s">
        <v>352</v>
      </c>
      <c r="C77" s="448"/>
      <c r="D77" s="448"/>
      <c r="E77" s="448"/>
      <c r="F77" s="449"/>
      <c r="G77" s="450">
        <v>10.327337222400001</v>
      </c>
      <c r="I77" s="445"/>
      <c r="J77" s="1"/>
    </row>
    <row r="78" spans="1:10" ht="15.75" customHeight="1">
      <c r="A78" s="446" t="s">
        <v>397</v>
      </c>
      <c r="B78" s="447" t="s">
        <v>352</v>
      </c>
      <c r="C78" s="448"/>
      <c r="D78" s="448"/>
      <c r="E78" s="448"/>
      <c r="F78" s="449"/>
      <c r="G78" s="450">
        <v>7.9348374325440005</v>
      </c>
      <c r="I78" s="445"/>
      <c r="J78" s="1"/>
    </row>
    <row r="79" spans="1:10" ht="15.75" customHeight="1">
      <c r="A79" s="446" t="s">
        <v>398</v>
      </c>
      <c r="B79" s="447" t="s">
        <v>352</v>
      </c>
      <c r="C79" s="448"/>
      <c r="D79" s="448"/>
      <c r="E79" s="448"/>
      <c r="F79" s="449"/>
      <c r="G79" s="450">
        <v>166.27012928063999</v>
      </c>
      <c r="I79" s="445"/>
      <c r="J79" s="1"/>
    </row>
    <row r="80" spans="1:10" ht="15.75" customHeight="1">
      <c r="A80" s="446" t="s">
        <v>399</v>
      </c>
      <c r="B80" s="447" t="s">
        <v>352</v>
      </c>
      <c r="C80" s="448"/>
      <c r="D80" s="448"/>
      <c r="E80" s="448"/>
      <c r="F80" s="449"/>
      <c r="G80" s="450">
        <v>30.982011667199998</v>
      </c>
      <c r="I80" s="445"/>
      <c r="J80" s="1"/>
    </row>
    <row r="81" spans="1:10" ht="15.75" customHeight="1">
      <c r="A81" s="446" t="s">
        <v>400</v>
      </c>
      <c r="B81" s="447" t="s">
        <v>352</v>
      </c>
      <c r="C81" s="448"/>
      <c r="D81" s="448"/>
      <c r="E81" s="448"/>
      <c r="F81" s="449"/>
      <c r="G81" s="450">
        <v>56.800354723200002</v>
      </c>
      <c r="I81" s="445"/>
      <c r="J81" s="1"/>
    </row>
    <row r="82" spans="1:10" ht="15.75" customHeight="1">
      <c r="A82" s="446" t="s">
        <v>401</v>
      </c>
      <c r="B82" s="447" t="s">
        <v>352</v>
      </c>
      <c r="C82" s="448"/>
      <c r="D82" s="448"/>
      <c r="E82" s="448"/>
      <c r="F82" s="449"/>
      <c r="G82" s="450">
        <v>82.618697779200005</v>
      </c>
      <c r="I82" s="445"/>
      <c r="J82" s="1"/>
    </row>
    <row r="83" spans="1:10" ht="15.75" customHeight="1">
      <c r="A83" s="446" t="s">
        <v>402</v>
      </c>
      <c r="B83" s="447" t="s">
        <v>352</v>
      </c>
      <c r="C83" s="448"/>
      <c r="D83" s="448"/>
      <c r="E83" s="448"/>
      <c r="F83" s="449"/>
      <c r="G83" s="450">
        <v>123.92804666879999</v>
      </c>
      <c r="I83" s="445"/>
      <c r="J83" s="1"/>
    </row>
    <row r="84" spans="1:10" ht="15.75" customHeight="1">
      <c r="A84" s="446" t="s">
        <v>403</v>
      </c>
      <c r="B84" s="447" t="s">
        <v>352</v>
      </c>
      <c r="C84" s="448"/>
      <c r="D84" s="448"/>
      <c r="E84" s="448"/>
      <c r="F84" s="449"/>
      <c r="G84" s="450">
        <v>56.800354723200002</v>
      </c>
      <c r="I84" s="445"/>
      <c r="J84" s="1"/>
    </row>
    <row r="85" spans="1:10" ht="15.75" customHeight="1">
      <c r="A85" s="446" t="s">
        <v>404</v>
      </c>
      <c r="B85" s="447" t="s">
        <v>352</v>
      </c>
      <c r="C85" s="448"/>
      <c r="D85" s="448"/>
      <c r="E85" s="448"/>
      <c r="F85" s="449"/>
      <c r="G85" s="450">
        <v>16.599043056419998</v>
      </c>
      <c r="I85" s="445"/>
      <c r="J85" s="1"/>
    </row>
    <row r="86" spans="1:10" ht="15.75" customHeight="1">
      <c r="A86" s="446" t="s">
        <v>405</v>
      </c>
      <c r="B86" s="447" t="s">
        <v>352</v>
      </c>
      <c r="C86" s="448"/>
      <c r="D86" s="448"/>
      <c r="E86" s="448"/>
      <c r="F86" s="449"/>
      <c r="G86" s="450">
        <v>30.982011667199998</v>
      </c>
      <c r="I86" s="445"/>
      <c r="J86" s="1"/>
    </row>
    <row r="87" spans="1:10" ht="15.75" customHeight="1">
      <c r="A87" s="446" t="s">
        <v>406</v>
      </c>
      <c r="B87" s="447" t="s">
        <v>352</v>
      </c>
      <c r="C87" s="448"/>
      <c r="D87" s="448"/>
      <c r="E87" s="448"/>
      <c r="F87" s="449"/>
      <c r="G87" s="450">
        <v>22.720141889280001</v>
      </c>
      <c r="I87" s="445"/>
      <c r="J87" s="1"/>
    </row>
    <row r="88" spans="1:10" ht="28.5" customHeight="1">
      <c r="A88" s="446" t="s">
        <v>407</v>
      </c>
      <c r="B88" s="447" t="s">
        <v>352</v>
      </c>
      <c r="C88" s="448"/>
      <c r="D88" s="448"/>
      <c r="E88" s="448"/>
      <c r="F88" s="449"/>
      <c r="G88" s="450">
        <v>51.636686112</v>
      </c>
      <c r="I88" s="445"/>
      <c r="J88" s="1"/>
    </row>
    <row r="89" spans="1:10" ht="28.5" customHeight="1">
      <c r="A89" s="451" t="s">
        <v>408</v>
      </c>
      <c r="B89" s="452"/>
      <c r="C89" s="448"/>
      <c r="D89" s="448"/>
      <c r="E89" s="448"/>
      <c r="F89" s="448"/>
      <c r="G89" s="453">
        <v>456.3</v>
      </c>
      <c r="I89" s="445"/>
      <c r="J89" s="1"/>
    </row>
    <row r="90" spans="1:10" ht="15.75" customHeight="1">
      <c r="A90" s="451" t="s">
        <v>409</v>
      </c>
      <c r="B90" s="452"/>
      <c r="C90" s="448"/>
      <c r="D90" s="448"/>
      <c r="E90" s="448"/>
      <c r="F90" s="448"/>
      <c r="G90" s="453">
        <v>608.40000000000009</v>
      </c>
      <c r="I90" s="445"/>
      <c r="J90" s="1"/>
    </row>
    <row r="91" spans="1:10" ht="28.5" customHeight="1">
      <c r="A91" s="451" t="s">
        <v>410</v>
      </c>
      <c r="B91" s="452"/>
      <c r="C91" s="448"/>
      <c r="D91" s="448"/>
      <c r="E91" s="448"/>
      <c r="F91" s="448"/>
      <c r="G91" s="453">
        <v>912.6</v>
      </c>
      <c r="I91" s="445"/>
      <c r="J91" s="1"/>
    </row>
    <row r="92" spans="1:10" ht="42.75" customHeight="1">
      <c r="A92" s="451" t="s">
        <v>411</v>
      </c>
      <c r="B92" s="452"/>
      <c r="C92" s="448"/>
      <c r="D92" s="448"/>
      <c r="E92" s="448"/>
      <c r="F92" s="448"/>
      <c r="G92" s="453">
        <v>152.10000000000002</v>
      </c>
      <c r="I92" s="445"/>
      <c r="J92" s="1"/>
    </row>
    <row r="93" spans="1:10" ht="42.75" customHeight="1">
      <c r="A93" s="451" t="s">
        <v>412</v>
      </c>
      <c r="B93" s="452"/>
      <c r="C93" s="448"/>
      <c r="D93" s="448"/>
      <c r="E93" s="448"/>
      <c r="F93" s="448"/>
      <c r="G93" s="453">
        <v>185</v>
      </c>
      <c r="I93" s="445"/>
      <c r="J93" s="1"/>
    </row>
    <row r="94" spans="1:10" ht="42.75" customHeight="1">
      <c r="A94" s="451" t="s">
        <v>413</v>
      </c>
      <c r="B94" s="447"/>
      <c r="C94" s="452">
        <v>25</v>
      </c>
      <c r="D94" s="448"/>
      <c r="E94" s="448"/>
      <c r="F94" s="448"/>
      <c r="G94" s="453">
        <v>12.675000000000001</v>
      </c>
      <c r="I94" s="445"/>
      <c r="J94" s="1"/>
    </row>
    <row r="95" spans="1:10" ht="15.75" customHeight="1">
      <c r="A95" s="451" t="s">
        <v>414</v>
      </c>
      <c r="B95" s="447"/>
      <c r="C95" s="452">
        <v>60</v>
      </c>
      <c r="D95" s="448"/>
      <c r="E95" s="448"/>
      <c r="F95" s="448"/>
      <c r="G95" s="453">
        <v>30.42</v>
      </c>
      <c r="I95" s="445"/>
      <c r="J95" s="1"/>
    </row>
    <row r="96" spans="1:10" ht="28.5" customHeight="1">
      <c r="A96" s="451" t="s">
        <v>415</v>
      </c>
      <c r="B96" s="447"/>
      <c r="C96" s="452">
        <v>10</v>
      </c>
      <c r="D96" s="448"/>
      <c r="E96" s="448"/>
      <c r="F96" s="448"/>
      <c r="G96" s="453">
        <v>5.07</v>
      </c>
      <c r="I96" s="445"/>
      <c r="J96" s="1"/>
    </row>
    <row r="97" spans="1:10" ht="42.75" customHeight="1">
      <c r="A97" s="451" t="s">
        <v>416</v>
      </c>
      <c r="B97" s="447"/>
      <c r="C97" s="452">
        <v>10</v>
      </c>
      <c r="D97" s="448"/>
      <c r="E97" s="448"/>
      <c r="F97" s="448"/>
      <c r="G97" s="453">
        <v>5.07</v>
      </c>
      <c r="I97" s="445"/>
      <c r="J97" s="1"/>
    </row>
    <row r="98" spans="1:10" ht="42.75" customHeight="1">
      <c r="A98" s="451" t="s">
        <v>417</v>
      </c>
      <c r="B98" s="447"/>
      <c r="C98" s="452">
        <v>15</v>
      </c>
      <c r="D98" s="448"/>
      <c r="E98" s="448"/>
      <c r="F98" s="448"/>
      <c r="G98" s="453">
        <v>7.6050000000000004</v>
      </c>
      <c r="I98" s="445"/>
      <c r="J98" s="1"/>
    </row>
    <row r="99" spans="1:10" ht="28.5" customHeight="1">
      <c r="A99" s="451" t="s">
        <v>418</v>
      </c>
      <c r="B99" s="447"/>
      <c r="C99" s="452">
        <v>15</v>
      </c>
      <c r="D99" s="448"/>
      <c r="E99" s="448"/>
      <c r="F99" s="448"/>
      <c r="G99" s="453">
        <v>7.6050000000000004</v>
      </c>
      <c r="I99" s="445"/>
      <c r="J99" s="1"/>
    </row>
    <row r="100" spans="1:10" ht="28.5" customHeight="1">
      <c r="A100" s="451" t="s">
        <v>419</v>
      </c>
      <c r="B100" s="452"/>
      <c r="C100" s="447"/>
      <c r="D100" s="447"/>
      <c r="E100" s="447"/>
      <c r="F100" s="447"/>
      <c r="G100" s="453">
        <v>8.1999999999999993</v>
      </c>
      <c r="I100" s="445"/>
      <c r="J100" s="1"/>
    </row>
    <row r="101" spans="1:10" ht="128.25" customHeight="1">
      <c r="A101" s="451" t="s">
        <v>420</v>
      </c>
      <c r="B101" s="452"/>
      <c r="C101" s="447"/>
      <c r="D101" s="447"/>
      <c r="E101" s="447"/>
      <c r="F101" s="447"/>
      <c r="G101" s="453">
        <v>50</v>
      </c>
      <c r="I101" s="445"/>
      <c r="J101" s="1"/>
    </row>
    <row r="102" spans="1:10" ht="85.5" customHeight="1">
      <c r="A102" s="451" t="s">
        <v>421</v>
      </c>
      <c r="B102" s="452"/>
      <c r="C102" s="447"/>
      <c r="D102" s="447"/>
      <c r="E102" s="447"/>
      <c r="F102" s="447"/>
      <c r="G102" s="453">
        <v>25</v>
      </c>
      <c r="I102" s="445"/>
      <c r="J102" s="1"/>
    </row>
    <row r="103" spans="1:10" ht="128.25" customHeight="1">
      <c r="A103" s="451" t="s">
        <v>422</v>
      </c>
      <c r="B103" s="452"/>
      <c r="C103" s="447"/>
      <c r="D103" s="447"/>
      <c r="E103" s="447"/>
      <c r="F103" s="447"/>
      <c r="G103" s="453">
        <v>50</v>
      </c>
      <c r="I103" s="445"/>
      <c r="J103" s="1"/>
    </row>
    <row r="104" spans="1:10" ht="42.75" customHeight="1">
      <c r="A104" s="451" t="s">
        <v>423</v>
      </c>
      <c r="B104" s="454"/>
      <c r="C104" s="447"/>
      <c r="D104" s="447"/>
      <c r="E104" s="447"/>
      <c r="F104" s="447"/>
      <c r="G104" s="453">
        <v>30.42</v>
      </c>
      <c r="I104" s="445"/>
      <c r="J104" s="1"/>
    </row>
    <row r="105" spans="1:10" ht="28.5" customHeight="1">
      <c r="A105" s="451" t="s">
        <v>424</v>
      </c>
      <c r="B105" s="454"/>
      <c r="C105" s="447"/>
      <c r="D105" s="447"/>
      <c r="E105" s="447"/>
      <c r="F105" s="447"/>
      <c r="G105" s="453">
        <v>45.63</v>
      </c>
      <c r="I105" s="445"/>
      <c r="J105" s="1"/>
    </row>
    <row r="106" spans="1:10" ht="28.5" customHeight="1">
      <c r="A106" s="451" t="s">
        <v>425</v>
      </c>
      <c r="B106" s="454"/>
      <c r="C106" s="447"/>
      <c r="D106" s="447"/>
      <c r="E106" s="447"/>
      <c r="F106" s="447"/>
      <c r="G106" s="453">
        <v>60.84</v>
      </c>
      <c r="I106" s="445"/>
      <c r="J106" s="1"/>
    </row>
    <row r="107" spans="1:10" ht="128.25" customHeight="1">
      <c r="A107" s="451" t="s">
        <v>426</v>
      </c>
      <c r="B107" s="454"/>
      <c r="C107" s="447"/>
      <c r="D107" s="447"/>
      <c r="E107" s="447"/>
      <c r="F107" s="447"/>
      <c r="G107" s="453">
        <v>30.42</v>
      </c>
      <c r="I107" s="445"/>
      <c r="J107" s="1"/>
    </row>
    <row r="108" spans="1:10" ht="85.5" customHeight="1">
      <c r="A108" s="451" t="s">
        <v>427</v>
      </c>
      <c r="B108" s="454"/>
      <c r="C108" s="447"/>
      <c r="D108" s="447"/>
      <c r="E108" s="447"/>
      <c r="F108" s="447"/>
      <c r="G108" s="453">
        <v>30.42</v>
      </c>
      <c r="I108" s="445"/>
      <c r="J108" s="1"/>
    </row>
    <row r="109" spans="1:10" ht="57" customHeight="1">
      <c r="A109" s="451" t="s">
        <v>428</v>
      </c>
      <c r="B109" s="454"/>
      <c r="C109" s="447"/>
      <c r="D109" s="447"/>
      <c r="E109" s="447"/>
      <c r="F109" s="447"/>
      <c r="G109" s="453">
        <v>30.42</v>
      </c>
      <c r="I109" s="445"/>
      <c r="J109" s="1"/>
    </row>
    <row r="110" spans="1:10" ht="42.75" customHeight="1">
      <c r="A110" s="451" t="s">
        <v>429</v>
      </c>
      <c r="B110" s="454"/>
      <c r="C110" s="447"/>
      <c r="D110" s="447"/>
      <c r="E110" s="447"/>
      <c r="F110" s="447"/>
      <c r="G110" s="453"/>
      <c r="I110" s="445"/>
      <c r="J110" s="1"/>
    </row>
    <row r="111" spans="1:10" ht="28.5" customHeight="1">
      <c r="A111" s="451" t="s">
        <v>430</v>
      </c>
      <c r="B111" s="454"/>
      <c r="C111" s="447"/>
      <c r="D111" s="447"/>
      <c r="E111" s="447"/>
      <c r="F111" s="447"/>
      <c r="G111" s="453"/>
      <c r="I111" s="445"/>
      <c r="J111" s="1"/>
    </row>
    <row r="112" spans="1:10" ht="57" customHeight="1">
      <c r="A112" s="451" t="s">
        <v>431</v>
      </c>
      <c r="B112" s="454"/>
      <c r="C112" s="447"/>
      <c r="D112" s="447"/>
      <c r="E112" s="447"/>
      <c r="F112" s="447"/>
      <c r="G112" s="453"/>
      <c r="I112" s="445"/>
      <c r="J112" s="1"/>
    </row>
    <row r="113" spans="1:10" ht="42.75" customHeight="1">
      <c r="A113" s="451" t="s">
        <v>432</v>
      </c>
      <c r="B113" s="454"/>
      <c r="C113" s="447"/>
      <c r="D113" s="447"/>
      <c r="E113" s="447"/>
      <c r="F113" s="447"/>
      <c r="G113" s="453"/>
      <c r="I113" s="445"/>
      <c r="J113" s="1"/>
    </row>
    <row r="114" spans="1:10" ht="15.75" customHeight="1">
      <c r="A114" s="1"/>
      <c r="B114" s="1"/>
      <c r="C114" s="1"/>
      <c r="D114" s="1"/>
      <c r="E114" s="1"/>
      <c r="F114" s="1"/>
      <c r="G114" s="1"/>
      <c r="I114" s="445"/>
      <c r="J114" s="1"/>
    </row>
    <row r="115" spans="1:10" ht="15.75" customHeight="1">
      <c r="A115" s="1"/>
      <c r="B115" s="1"/>
      <c r="C115" s="1"/>
      <c r="D115" s="1"/>
      <c r="E115" s="1"/>
      <c r="F115" s="1"/>
      <c r="G115" s="1"/>
      <c r="I115" s="445"/>
      <c r="J115" s="1"/>
    </row>
    <row r="116" spans="1:10" ht="15.75" customHeight="1">
      <c r="A116" s="1"/>
      <c r="B116" s="1"/>
      <c r="C116" s="1"/>
      <c r="D116" s="1"/>
      <c r="E116" s="1"/>
      <c r="F116" s="1"/>
      <c r="G116" s="1"/>
      <c r="I116" s="445"/>
      <c r="J116" s="1"/>
    </row>
    <row r="117" spans="1:10" ht="15.75" customHeight="1">
      <c r="A117" s="1"/>
      <c r="B117" s="1"/>
      <c r="C117" s="1"/>
      <c r="D117" s="1"/>
      <c r="E117" s="1"/>
      <c r="F117" s="1"/>
      <c r="G117" s="1"/>
      <c r="I117" s="445"/>
      <c r="J117" s="1"/>
    </row>
    <row r="118" spans="1:10" ht="15.75" customHeight="1">
      <c r="A118" s="1"/>
      <c r="B118" s="1"/>
      <c r="C118" s="1"/>
      <c r="D118" s="1"/>
      <c r="E118" s="1"/>
      <c r="F118" s="1"/>
      <c r="G118" s="1"/>
      <c r="I118" s="445"/>
      <c r="J118" s="1"/>
    </row>
    <row r="119" spans="1:10" ht="15.75" customHeight="1">
      <c r="A119" s="1"/>
      <c r="B119" s="1"/>
      <c r="C119" s="1"/>
      <c r="D119" s="1"/>
      <c r="E119" s="1"/>
      <c r="F119" s="1"/>
      <c r="G119" s="1"/>
      <c r="I119" s="445"/>
      <c r="J119" s="1"/>
    </row>
    <row r="120" spans="1:10" ht="15.75" customHeight="1">
      <c r="A120" s="1"/>
      <c r="B120" s="1"/>
      <c r="C120" s="1"/>
      <c r="D120" s="1"/>
      <c r="E120" s="1"/>
      <c r="F120" s="1"/>
      <c r="G120" s="1"/>
      <c r="I120" s="445"/>
      <c r="J120" s="1"/>
    </row>
    <row r="121" spans="1:10" ht="15.75" customHeight="1">
      <c r="A121" s="1"/>
      <c r="B121" s="1"/>
      <c r="C121" s="1"/>
      <c r="D121" s="1"/>
      <c r="E121" s="1"/>
      <c r="F121" s="1"/>
      <c r="G121" s="1"/>
      <c r="I121" s="445"/>
      <c r="J121" s="1"/>
    </row>
    <row r="122" spans="1:10" ht="15.75" customHeight="1">
      <c r="A122" s="1"/>
      <c r="B122" s="1"/>
      <c r="C122" s="1"/>
      <c r="D122" s="1"/>
      <c r="E122" s="1"/>
      <c r="F122" s="1"/>
      <c r="G122" s="1"/>
      <c r="I122" s="445"/>
      <c r="J122" s="1"/>
    </row>
    <row r="123" spans="1:10" ht="15.75" customHeight="1">
      <c r="A123" s="1"/>
      <c r="B123" s="1"/>
      <c r="C123" s="1"/>
      <c r="D123" s="1"/>
      <c r="E123" s="1"/>
      <c r="F123" s="1"/>
      <c r="G123" s="1"/>
      <c r="I123" s="445"/>
      <c r="J123" s="1"/>
    </row>
    <row r="124" spans="1:10" ht="15.75" customHeight="1">
      <c r="A124" s="1"/>
      <c r="B124" s="1"/>
      <c r="C124" s="1"/>
      <c r="D124" s="1"/>
      <c r="E124" s="1"/>
      <c r="F124" s="1"/>
      <c r="G124" s="1"/>
      <c r="I124" s="445"/>
      <c r="J124" s="1"/>
    </row>
    <row r="125" spans="1:10" ht="15.75" customHeight="1">
      <c r="A125" s="1"/>
      <c r="B125" s="1"/>
      <c r="C125" s="1"/>
      <c r="D125" s="1"/>
      <c r="E125" s="1"/>
      <c r="F125" s="1"/>
      <c r="G125" s="1"/>
      <c r="I125" s="445"/>
      <c r="J125" s="1"/>
    </row>
    <row r="126" spans="1:10" ht="15.75" customHeight="1">
      <c r="A126" s="1"/>
      <c r="B126" s="1"/>
      <c r="C126" s="1"/>
      <c r="D126" s="1"/>
      <c r="E126" s="1"/>
      <c r="F126" s="1"/>
      <c r="G126" s="1"/>
      <c r="I126" s="445"/>
      <c r="J126" s="1"/>
    </row>
    <row r="127" spans="1:10" ht="15.75" customHeight="1">
      <c r="A127" s="1"/>
      <c r="B127" s="1"/>
      <c r="C127" s="1"/>
      <c r="D127" s="1"/>
      <c r="E127" s="1"/>
      <c r="F127" s="1"/>
      <c r="G127" s="1"/>
      <c r="I127" s="445"/>
      <c r="J127" s="1"/>
    </row>
    <row r="128" spans="1:10" ht="15.75" customHeight="1">
      <c r="A128" s="1"/>
      <c r="B128" s="1"/>
      <c r="C128" s="1"/>
      <c r="D128" s="1"/>
      <c r="E128" s="1"/>
      <c r="F128" s="1"/>
      <c r="G128" s="1"/>
      <c r="I128" s="445"/>
      <c r="J128" s="1"/>
    </row>
    <row r="129" spans="1:10" ht="15.75" customHeight="1">
      <c r="A129" s="1"/>
      <c r="B129" s="1"/>
      <c r="C129" s="1"/>
      <c r="D129" s="1"/>
      <c r="E129" s="1"/>
      <c r="F129" s="1"/>
      <c r="G129" s="1"/>
      <c r="I129" s="445"/>
      <c r="J129" s="1"/>
    </row>
    <row r="130" spans="1:10" ht="15.75" customHeight="1">
      <c r="A130" s="1"/>
      <c r="B130" s="1"/>
      <c r="C130" s="1"/>
      <c r="D130" s="1"/>
      <c r="E130" s="1"/>
      <c r="F130" s="1"/>
      <c r="G130" s="1"/>
      <c r="I130" s="445"/>
      <c r="J130" s="1"/>
    </row>
    <row r="131" spans="1:10" ht="15.75" customHeight="1">
      <c r="A131" s="1"/>
      <c r="B131" s="1"/>
      <c r="C131" s="1"/>
      <c r="D131" s="1"/>
      <c r="E131" s="1"/>
      <c r="F131" s="1"/>
      <c r="G131" s="1"/>
      <c r="I131" s="445"/>
      <c r="J131" s="1"/>
    </row>
    <row r="132" spans="1:10" ht="15.75" customHeight="1">
      <c r="A132" s="1"/>
      <c r="B132" s="1"/>
      <c r="C132" s="1"/>
      <c r="D132" s="1"/>
      <c r="E132" s="1"/>
      <c r="F132" s="1"/>
      <c r="G132" s="1"/>
      <c r="I132" s="445"/>
      <c r="J132" s="1"/>
    </row>
    <row r="133" spans="1:10" ht="15.75" customHeight="1">
      <c r="A133" s="1"/>
      <c r="B133" s="1"/>
      <c r="C133" s="1"/>
      <c r="D133" s="1"/>
      <c r="E133" s="1"/>
      <c r="F133" s="1"/>
      <c r="G133" s="1"/>
      <c r="I133" s="445"/>
      <c r="J133" s="1"/>
    </row>
    <row r="134" spans="1:10" ht="15.75" customHeight="1">
      <c r="A134" s="1"/>
      <c r="B134" s="1"/>
      <c r="C134" s="1"/>
      <c r="D134" s="1"/>
      <c r="E134" s="1"/>
      <c r="F134" s="1"/>
      <c r="G134" s="1"/>
      <c r="I134" s="445"/>
      <c r="J134" s="1"/>
    </row>
    <row r="135" spans="1:10" ht="15.75" customHeight="1">
      <c r="A135" s="1"/>
      <c r="B135" s="1"/>
      <c r="C135" s="1"/>
      <c r="D135" s="1"/>
      <c r="E135" s="1"/>
      <c r="F135" s="1"/>
      <c r="G135" s="1"/>
      <c r="I135" s="445"/>
      <c r="J135" s="1"/>
    </row>
    <row r="136" spans="1:10" ht="15.75" customHeight="1">
      <c r="A136" s="1"/>
      <c r="B136" s="1"/>
      <c r="C136" s="1"/>
      <c r="D136" s="1"/>
      <c r="E136" s="1"/>
      <c r="F136" s="1"/>
      <c r="G136" s="1"/>
      <c r="I136" s="445"/>
      <c r="J136" s="1"/>
    </row>
    <row r="137" spans="1:10" ht="15.75" customHeight="1">
      <c r="A137" s="1"/>
      <c r="B137" s="1"/>
      <c r="C137" s="1"/>
      <c r="D137" s="1"/>
      <c r="E137" s="1"/>
      <c r="F137" s="1"/>
      <c r="G137" s="1"/>
      <c r="I137" s="445"/>
      <c r="J137" s="1"/>
    </row>
    <row r="138" spans="1:10" ht="15.75" customHeight="1">
      <c r="A138" s="1"/>
      <c r="B138" s="1"/>
      <c r="C138" s="1"/>
      <c r="D138" s="1"/>
      <c r="E138" s="1"/>
      <c r="F138" s="1"/>
      <c r="G138" s="1"/>
      <c r="I138" s="445"/>
      <c r="J138" s="1"/>
    </row>
    <row r="139" spans="1:10" ht="15.75" customHeight="1">
      <c r="A139" s="1"/>
      <c r="B139" s="1"/>
      <c r="C139" s="1"/>
      <c r="D139" s="1"/>
      <c r="E139" s="1"/>
      <c r="F139" s="1"/>
      <c r="G139" s="1"/>
      <c r="I139" s="445"/>
      <c r="J139" s="1"/>
    </row>
    <row r="140" spans="1:10" ht="15.75" customHeight="1">
      <c r="A140" s="1"/>
      <c r="B140" s="1"/>
      <c r="C140" s="1"/>
      <c r="D140" s="1"/>
      <c r="E140" s="1"/>
      <c r="F140" s="1"/>
      <c r="G140" s="1"/>
      <c r="I140" s="445"/>
      <c r="J140" s="1"/>
    </row>
    <row r="141" spans="1:10" ht="15.75" customHeight="1">
      <c r="A141" s="1"/>
      <c r="B141" s="1"/>
      <c r="C141" s="1"/>
      <c r="D141" s="1"/>
      <c r="E141" s="1"/>
      <c r="F141" s="1"/>
      <c r="G141" s="1"/>
      <c r="I141" s="445"/>
      <c r="J141" s="1"/>
    </row>
    <row r="142" spans="1:10" ht="15.75" customHeight="1">
      <c r="A142" s="1"/>
      <c r="B142" s="1"/>
      <c r="C142" s="1"/>
      <c r="D142" s="1"/>
      <c r="E142" s="1"/>
      <c r="F142" s="1"/>
      <c r="G142" s="1"/>
      <c r="I142" s="445"/>
      <c r="J142" s="1"/>
    </row>
    <row r="143" spans="1:10" ht="15.75" customHeight="1">
      <c r="A143" s="1"/>
      <c r="B143" s="1"/>
      <c r="C143" s="1"/>
      <c r="D143" s="1"/>
      <c r="E143" s="1"/>
      <c r="F143" s="1"/>
      <c r="G143" s="1"/>
      <c r="I143" s="445"/>
      <c r="J143" s="1"/>
    </row>
    <row r="144" spans="1:10" ht="15.75" customHeight="1">
      <c r="A144" s="1"/>
      <c r="B144" s="1"/>
      <c r="C144" s="1"/>
      <c r="D144" s="1"/>
      <c r="E144" s="1"/>
      <c r="F144" s="1"/>
      <c r="G144" s="1"/>
      <c r="I144" s="445"/>
      <c r="J144" s="1"/>
    </row>
    <row r="145" spans="1:10" ht="15.75" customHeight="1">
      <c r="A145" s="1"/>
      <c r="B145" s="1"/>
      <c r="C145" s="1"/>
      <c r="D145" s="1"/>
      <c r="E145" s="1"/>
      <c r="F145" s="1"/>
      <c r="G145" s="1"/>
      <c r="I145" s="445"/>
      <c r="J145" s="1"/>
    </row>
    <row r="146" spans="1:10" ht="15.75" customHeight="1">
      <c r="A146" s="1"/>
      <c r="B146" s="1"/>
      <c r="C146" s="1"/>
      <c r="D146" s="1"/>
      <c r="E146" s="1"/>
      <c r="F146" s="1"/>
      <c r="G146" s="1"/>
      <c r="I146" s="445"/>
      <c r="J146" s="1"/>
    </row>
    <row r="147" spans="1:10" ht="15.75" customHeight="1">
      <c r="A147" s="1"/>
      <c r="B147" s="1"/>
      <c r="C147" s="1"/>
      <c r="D147" s="1"/>
      <c r="E147" s="1"/>
      <c r="F147" s="1"/>
      <c r="G147" s="1"/>
      <c r="I147" s="445"/>
      <c r="J147" s="1"/>
    </row>
    <row r="148" spans="1:10" ht="15.75" customHeight="1">
      <c r="A148" s="1"/>
      <c r="B148" s="1"/>
      <c r="C148" s="1"/>
      <c r="D148" s="1"/>
      <c r="E148" s="1"/>
      <c r="F148" s="1"/>
      <c r="G148" s="1"/>
      <c r="I148" s="445"/>
      <c r="J148" s="1"/>
    </row>
    <row r="149" spans="1:10" ht="15.75" customHeight="1">
      <c r="A149" s="1"/>
      <c r="B149" s="1"/>
      <c r="C149" s="1"/>
      <c r="D149" s="1"/>
      <c r="E149" s="1"/>
      <c r="F149" s="1"/>
      <c r="G149" s="1"/>
      <c r="I149" s="445"/>
      <c r="J149" s="1"/>
    </row>
    <row r="150" spans="1:10" ht="15.75" customHeight="1">
      <c r="A150" s="1"/>
      <c r="B150" s="1"/>
      <c r="C150" s="1"/>
      <c r="D150" s="1"/>
      <c r="E150" s="1"/>
      <c r="F150" s="1"/>
      <c r="G150" s="1"/>
      <c r="I150" s="445"/>
      <c r="J150" s="1"/>
    </row>
    <row r="151" spans="1:10" ht="15.75" customHeight="1">
      <c r="A151" s="1"/>
      <c r="B151" s="1"/>
      <c r="C151" s="1"/>
      <c r="D151" s="1"/>
      <c r="E151" s="1"/>
      <c r="F151" s="1"/>
      <c r="G151" s="1"/>
      <c r="I151" s="445"/>
      <c r="J151" s="1"/>
    </row>
    <row r="152" spans="1:10" ht="15.75" customHeight="1">
      <c r="A152" s="1"/>
      <c r="B152" s="1"/>
      <c r="C152" s="1"/>
      <c r="D152" s="1"/>
      <c r="E152" s="1"/>
      <c r="F152" s="1"/>
      <c r="G152" s="1"/>
      <c r="I152" s="445"/>
      <c r="J152" s="1"/>
    </row>
    <row r="153" spans="1:10" ht="15.75" customHeight="1">
      <c r="A153" s="1"/>
      <c r="B153" s="1"/>
      <c r="C153" s="1"/>
      <c r="D153" s="1"/>
      <c r="E153" s="1"/>
      <c r="F153" s="1"/>
      <c r="G153" s="1"/>
      <c r="I153" s="445"/>
      <c r="J153" s="1"/>
    </row>
    <row r="154" spans="1:10" ht="15.75" customHeight="1">
      <c r="A154" s="1"/>
      <c r="B154" s="1"/>
      <c r="C154" s="1"/>
      <c r="D154" s="1"/>
      <c r="E154" s="1"/>
      <c r="F154" s="1"/>
      <c r="G154" s="1"/>
      <c r="I154" s="445"/>
      <c r="J154" s="1"/>
    </row>
    <row r="155" spans="1:10" ht="15.75" customHeight="1">
      <c r="A155" s="1"/>
      <c r="B155" s="1"/>
      <c r="C155" s="1"/>
      <c r="D155" s="1"/>
      <c r="E155" s="1"/>
      <c r="F155" s="1"/>
      <c r="G155" s="1"/>
      <c r="I155" s="445"/>
      <c r="J155" s="1"/>
    </row>
    <row r="156" spans="1:10" ht="15.75" customHeight="1">
      <c r="A156" s="1"/>
      <c r="B156" s="1"/>
      <c r="C156" s="1"/>
      <c r="D156" s="1"/>
      <c r="E156" s="1"/>
      <c r="F156" s="1"/>
      <c r="G156" s="1"/>
      <c r="I156" s="445"/>
      <c r="J156" s="1"/>
    </row>
    <row r="157" spans="1:10" ht="15.75" customHeight="1">
      <c r="A157" s="1"/>
      <c r="B157" s="1"/>
      <c r="C157" s="1"/>
      <c r="D157" s="1"/>
      <c r="E157" s="1"/>
      <c r="F157" s="1"/>
      <c r="G157" s="1"/>
      <c r="I157" s="445"/>
      <c r="J157" s="1"/>
    </row>
    <row r="158" spans="1:10" ht="15.75" customHeight="1">
      <c r="A158" s="1"/>
      <c r="B158" s="1"/>
      <c r="C158" s="1"/>
      <c r="D158" s="1"/>
      <c r="E158" s="1"/>
      <c r="F158" s="1"/>
      <c r="G158" s="1"/>
      <c r="I158" s="445"/>
      <c r="J158" s="1"/>
    </row>
    <row r="159" spans="1:10" ht="15.75" customHeight="1">
      <c r="A159" s="1"/>
      <c r="B159" s="1"/>
      <c r="C159" s="1"/>
      <c r="D159" s="1"/>
      <c r="E159" s="1"/>
      <c r="F159" s="1"/>
      <c r="G159" s="1"/>
      <c r="I159" s="445"/>
      <c r="J159" s="1"/>
    </row>
    <row r="160" spans="1:10" ht="15.75" customHeight="1">
      <c r="A160" s="1"/>
      <c r="B160" s="1"/>
      <c r="C160" s="1"/>
      <c r="D160" s="1"/>
      <c r="E160" s="1"/>
      <c r="F160" s="1"/>
      <c r="G160" s="1"/>
      <c r="I160" s="445"/>
      <c r="J160" s="1"/>
    </row>
    <row r="161" spans="1:10" ht="15.75" customHeight="1">
      <c r="A161" s="1"/>
      <c r="B161" s="1"/>
      <c r="C161" s="1"/>
      <c r="D161" s="1"/>
      <c r="E161" s="1"/>
      <c r="F161" s="1"/>
      <c r="G161" s="1"/>
      <c r="I161" s="445"/>
      <c r="J161" s="1"/>
    </row>
    <row r="162" spans="1:10" ht="15.75" customHeight="1">
      <c r="A162" s="1"/>
      <c r="B162" s="1"/>
      <c r="C162" s="1"/>
      <c r="D162" s="1"/>
      <c r="E162" s="1"/>
      <c r="F162" s="1"/>
      <c r="G162" s="1"/>
      <c r="I162" s="445"/>
      <c r="J162" s="1"/>
    </row>
    <row r="163" spans="1:10" ht="15.75" customHeight="1">
      <c r="A163" s="1"/>
      <c r="B163" s="1"/>
      <c r="C163" s="1"/>
      <c r="D163" s="1"/>
      <c r="E163" s="1"/>
      <c r="F163" s="1"/>
      <c r="G163" s="1"/>
      <c r="I163" s="445"/>
      <c r="J163" s="1"/>
    </row>
    <row r="164" spans="1:10" ht="15.75" customHeight="1">
      <c r="A164" s="1"/>
      <c r="B164" s="1"/>
      <c r="C164" s="1"/>
      <c r="D164" s="1"/>
      <c r="E164" s="1"/>
      <c r="F164" s="1"/>
      <c r="G164" s="1"/>
      <c r="I164" s="445"/>
      <c r="J164" s="1"/>
    </row>
    <row r="165" spans="1:10" ht="15.75" customHeight="1">
      <c r="A165" s="1"/>
      <c r="B165" s="1"/>
      <c r="C165" s="1"/>
      <c r="D165" s="1"/>
      <c r="E165" s="1"/>
      <c r="F165" s="1"/>
      <c r="G165" s="1"/>
      <c r="I165" s="445"/>
      <c r="J165" s="1"/>
    </row>
    <row r="166" spans="1:10" ht="15.75" customHeight="1">
      <c r="A166" s="1"/>
      <c r="B166" s="1"/>
      <c r="C166" s="1"/>
      <c r="D166" s="1"/>
      <c r="E166" s="1"/>
      <c r="F166" s="1"/>
      <c r="G166" s="1"/>
      <c r="I166" s="445"/>
      <c r="J166" s="1"/>
    </row>
    <row r="167" spans="1:10" ht="15.75" customHeight="1">
      <c r="A167" s="1"/>
      <c r="B167" s="1"/>
      <c r="C167" s="1"/>
      <c r="D167" s="1"/>
      <c r="E167" s="1"/>
      <c r="F167" s="1"/>
      <c r="G167" s="1"/>
      <c r="I167" s="445"/>
      <c r="J167" s="1"/>
    </row>
    <row r="168" spans="1:10" ht="15.75" customHeight="1">
      <c r="A168" s="1"/>
      <c r="B168" s="1"/>
      <c r="C168" s="1"/>
      <c r="D168" s="1"/>
      <c r="E168" s="1"/>
      <c r="F168" s="1"/>
      <c r="G168" s="1"/>
      <c r="I168" s="445"/>
      <c r="J168" s="1"/>
    </row>
    <row r="169" spans="1:10" ht="15.75" customHeight="1">
      <c r="A169" s="1"/>
      <c r="B169" s="1"/>
      <c r="C169" s="1"/>
      <c r="D169" s="1"/>
      <c r="E169" s="1"/>
      <c r="F169" s="1"/>
      <c r="G169" s="1"/>
      <c r="I169" s="445"/>
      <c r="J169" s="1"/>
    </row>
    <row r="170" spans="1:10" ht="15.75" customHeight="1">
      <c r="A170" s="1"/>
      <c r="B170" s="1"/>
      <c r="C170" s="1"/>
      <c r="D170" s="1"/>
      <c r="E170" s="1"/>
      <c r="F170" s="1"/>
      <c r="G170" s="1"/>
      <c r="I170" s="445"/>
      <c r="J170" s="1"/>
    </row>
    <row r="171" spans="1:10" ht="15.75" customHeight="1">
      <c r="A171" s="1"/>
      <c r="B171" s="1"/>
      <c r="C171" s="1"/>
      <c r="D171" s="1"/>
      <c r="E171" s="1"/>
      <c r="F171" s="1"/>
      <c r="G171" s="1"/>
      <c r="I171" s="445"/>
      <c r="J171" s="1"/>
    </row>
    <row r="172" spans="1:10" ht="15.75" customHeight="1">
      <c r="A172" s="1"/>
      <c r="B172" s="1"/>
      <c r="C172" s="1"/>
      <c r="D172" s="1"/>
      <c r="E172" s="1"/>
      <c r="F172" s="1"/>
      <c r="G172" s="1"/>
      <c r="I172" s="445"/>
      <c r="J172" s="1"/>
    </row>
    <row r="173" spans="1:10" ht="15.75" customHeight="1">
      <c r="A173" s="1"/>
      <c r="B173" s="1"/>
      <c r="C173" s="1"/>
      <c r="D173" s="1"/>
      <c r="E173" s="1"/>
      <c r="F173" s="1"/>
      <c r="G173" s="1"/>
      <c r="I173" s="445"/>
      <c r="J173" s="1"/>
    </row>
    <row r="174" spans="1:10" ht="15.75" customHeight="1">
      <c r="A174" s="1"/>
      <c r="B174" s="1"/>
      <c r="C174" s="1"/>
      <c r="D174" s="1"/>
      <c r="E174" s="1"/>
      <c r="F174" s="1"/>
      <c r="G174" s="1"/>
      <c r="I174" s="445"/>
      <c r="J174" s="1"/>
    </row>
    <row r="175" spans="1:10" ht="15.75" customHeight="1">
      <c r="A175" s="1"/>
      <c r="B175" s="1"/>
      <c r="C175" s="1"/>
      <c r="D175" s="1"/>
      <c r="E175" s="1"/>
      <c r="F175" s="1"/>
      <c r="G175" s="1"/>
      <c r="I175" s="445"/>
      <c r="J175" s="1"/>
    </row>
    <row r="176" spans="1:10" ht="15.75" customHeight="1">
      <c r="A176" s="1"/>
      <c r="B176" s="1"/>
      <c r="C176" s="1"/>
      <c r="D176" s="1"/>
      <c r="E176" s="1"/>
      <c r="F176" s="1"/>
      <c r="G176" s="1"/>
      <c r="I176" s="445"/>
      <c r="J176" s="1"/>
    </row>
    <row r="177" spans="1:10" ht="15.75" customHeight="1">
      <c r="A177" s="1"/>
      <c r="B177" s="1"/>
      <c r="C177" s="1"/>
      <c r="D177" s="1"/>
      <c r="E177" s="1"/>
      <c r="F177" s="1"/>
      <c r="G177" s="1"/>
      <c r="I177" s="445"/>
      <c r="J177" s="1"/>
    </row>
    <row r="178" spans="1:10" ht="15.75" customHeight="1">
      <c r="A178" s="1"/>
      <c r="B178" s="1"/>
      <c r="C178" s="1"/>
      <c r="D178" s="1"/>
      <c r="E178" s="1"/>
      <c r="F178" s="1"/>
      <c r="G178" s="1"/>
      <c r="I178" s="445"/>
      <c r="J178" s="1"/>
    </row>
    <row r="179" spans="1:10" ht="15.75" customHeight="1">
      <c r="A179" s="1"/>
      <c r="B179" s="1"/>
      <c r="C179" s="1"/>
      <c r="D179" s="1"/>
      <c r="E179" s="1"/>
      <c r="F179" s="1"/>
      <c r="G179" s="1"/>
      <c r="I179" s="445"/>
      <c r="J179" s="1"/>
    </row>
    <row r="180" spans="1:10" ht="15.75" customHeight="1">
      <c r="A180" s="1"/>
      <c r="B180" s="1"/>
      <c r="C180" s="1"/>
      <c r="D180" s="1"/>
      <c r="E180" s="1"/>
      <c r="F180" s="1"/>
      <c r="G180" s="1"/>
      <c r="I180" s="445"/>
      <c r="J180" s="1"/>
    </row>
    <row r="181" spans="1:10" ht="15.75" customHeight="1">
      <c r="A181" s="1"/>
      <c r="B181" s="1"/>
      <c r="C181" s="1"/>
      <c r="D181" s="1"/>
      <c r="E181" s="1"/>
      <c r="F181" s="1"/>
      <c r="G181" s="1"/>
      <c r="I181" s="445"/>
      <c r="J181" s="1"/>
    </row>
    <row r="182" spans="1:10" ht="15.75" customHeight="1">
      <c r="A182" s="1"/>
      <c r="B182" s="1"/>
      <c r="C182" s="1"/>
      <c r="D182" s="1"/>
      <c r="E182" s="1"/>
      <c r="F182" s="1"/>
      <c r="G182" s="1"/>
      <c r="I182" s="445"/>
      <c r="J182" s="1"/>
    </row>
    <row r="183" spans="1:10" ht="15.75" customHeight="1">
      <c r="A183" s="1"/>
      <c r="B183" s="1"/>
      <c r="C183" s="1"/>
      <c r="D183" s="1"/>
      <c r="E183" s="1"/>
      <c r="F183" s="1"/>
      <c r="G183" s="1"/>
      <c r="I183" s="445"/>
      <c r="J183" s="1"/>
    </row>
    <row r="184" spans="1:10" ht="15.75" customHeight="1">
      <c r="A184" s="1"/>
      <c r="B184" s="1"/>
      <c r="C184" s="1"/>
      <c r="D184" s="1"/>
      <c r="E184" s="1"/>
      <c r="F184" s="1"/>
      <c r="G184" s="1"/>
      <c r="I184" s="445"/>
      <c r="J184" s="1"/>
    </row>
    <row r="185" spans="1:10" ht="15.75" customHeight="1">
      <c r="A185" s="1"/>
      <c r="B185" s="1"/>
      <c r="C185" s="1"/>
      <c r="D185" s="1"/>
      <c r="E185" s="1"/>
      <c r="F185" s="1"/>
      <c r="G185" s="1"/>
      <c r="I185" s="445"/>
      <c r="J185" s="1"/>
    </row>
    <row r="186" spans="1:10" ht="15.75" customHeight="1">
      <c r="A186" s="1"/>
      <c r="B186" s="1"/>
      <c r="C186" s="1"/>
      <c r="D186" s="1"/>
      <c r="E186" s="1"/>
      <c r="F186" s="1"/>
      <c r="G186" s="1"/>
      <c r="I186" s="445"/>
      <c r="J186" s="1"/>
    </row>
    <row r="187" spans="1:10" ht="15.75" customHeight="1">
      <c r="A187" s="1"/>
      <c r="B187" s="1"/>
      <c r="C187" s="1"/>
      <c r="D187" s="1"/>
      <c r="E187" s="1"/>
      <c r="F187" s="1"/>
      <c r="G187" s="1"/>
      <c r="I187" s="445"/>
      <c r="J187" s="1"/>
    </row>
    <row r="188" spans="1:10" ht="15.75" customHeight="1">
      <c r="A188" s="1"/>
      <c r="B188" s="1"/>
      <c r="C188" s="1"/>
      <c r="D188" s="1"/>
      <c r="E188" s="1"/>
      <c r="F188" s="1"/>
      <c r="G188" s="1"/>
      <c r="I188" s="445"/>
      <c r="J188" s="1"/>
    </row>
    <row r="189" spans="1:10" ht="15.75" customHeight="1">
      <c r="A189" s="1"/>
      <c r="B189" s="1"/>
      <c r="C189" s="1"/>
      <c r="D189" s="1"/>
      <c r="E189" s="1"/>
      <c r="F189" s="1"/>
      <c r="G189" s="1"/>
      <c r="I189" s="445"/>
      <c r="J189" s="1"/>
    </row>
    <row r="190" spans="1:10" ht="15.75" customHeight="1">
      <c r="A190" s="1"/>
      <c r="B190" s="1"/>
      <c r="C190" s="1"/>
      <c r="D190" s="1"/>
      <c r="E190" s="1"/>
      <c r="F190" s="1"/>
      <c r="G190" s="1"/>
      <c r="I190" s="445"/>
      <c r="J190" s="1"/>
    </row>
    <row r="191" spans="1:10" ht="15.75" customHeight="1">
      <c r="A191" s="1"/>
      <c r="B191" s="1"/>
      <c r="C191" s="1"/>
      <c r="D191" s="1"/>
      <c r="E191" s="1"/>
      <c r="F191" s="1"/>
      <c r="G191" s="1"/>
      <c r="I191" s="445"/>
      <c r="J191" s="1"/>
    </row>
    <row r="192" spans="1:10" ht="15.75" customHeight="1">
      <c r="A192" s="1"/>
      <c r="B192" s="1"/>
      <c r="C192" s="1"/>
      <c r="D192" s="1"/>
      <c r="E192" s="1"/>
      <c r="F192" s="1"/>
      <c r="G192" s="1"/>
      <c r="I192" s="445"/>
      <c r="J192" s="1"/>
    </row>
    <row r="193" spans="1:10" ht="15.75" customHeight="1">
      <c r="A193" s="1"/>
      <c r="B193" s="1"/>
      <c r="C193" s="1"/>
      <c r="D193" s="1"/>
      <c r="E193" s="1"/>
      <c r="F193" s="1"/>
      <c r="G193" s="1"/>
      <c r="I193" s="445"/>
      <c r="J193" s="1"/>
    </row>
    <row r="194" spans="1:10" ht="15.75" customHeight="1">
      <c r="A194" s="1"/>
      <c r="B194" s="1"/>
      <c r="C194" s="1"/>
      <c r="D194" s="1"/>
      <c r="E194" s="1"/>
      <c r="F194" s="1"/>
      <c r="G194" s="1"/>
      <c r="I194" s="445"/>
      <c r="J194" s="1"/>
    </row>
    <row r="195" spans="1:10" ht="15.75" customHeight="1">
      <c r="A195" s="1"/>
      <c r="B195" s="1"/>
      <c r="C195" s="1"/>
      <c r="D195" s="1"/>
      <c r="E195" s="1"/>
      <c r="F195" s="1"/>
      <c r="G195" s="1"/>
      <c r="I195" s="445"/>
      <c r="J195" s="1"/>
    </row>
    <row r="196" spans="1:10" ht="15.75" customHeight="1">
      <c r="A196" s="1"/>
      <c r="B196" s="1"/>
      <c r="C196" s="1"/>
      <c r="D196" s="1"/>
      <c r="E196" s="1"/>
      <c r="F196" s="1"/>
      <c r="G196" s="1"/>
      <c r="I196" s="445"/>
      <c r="J196" s="1"/>
    </row>
    <row r="197" spans="1:10" ht="15.75" customHeight="1">
      <c r="A197" s="1"/>
      <c r="B197" s="1"/>
      <c r="C197" s="1"/>
      <c r="D197" s="1"/>
      <c r="E197" s="1"/>
      <c r="F197" s="1"/>
      <c r="G197" s="1"/>
      <c r="I197" s="445"/>
      <c r="J197" s="1"/>
    </row>
    <row r="198" spans="1:10" ht="15.75" customHeight="1">
      <c r="A198" s="1"/>
      <c r="B198" s="1"/>
      <c r="C198" s="1"/>
      <c r="D198" s="1"/>
      <c r="E198" s="1"/>
      <c r="F198" s="1"/>
      <c r="G198" s="1"/>
      <c r="I198" s="445"/>
      <c r="J198" s="1"/>
    </row>
    <row r="199" spans="1:10" ht="15.75" customHeight="1">
      <c r="A199" s="1"/>
      <c r="B199" s="1"/>
      <c r="C199" s="1"/>
      <c r="D199" s="1"/>
      <c r="E199" s="1"/>
      <c r="F199" s="1"/>
      <c r="G199" s="1"/>
      <c r="I199" s="445"/>
      <c r="J199" s="1"/>
    </row>
    <row r="200" spans="1:10" ht="15.75" customHeight="1">
      <c r="A200" s="1"/>
      <c r="B200" s="1"/>
      <c r="C200" s="1"/>
      <c r="D200" s="1"/>
      <c r="E200" s="1"/>
      <c r="F200" s="1"/>
      <c r="G200" s="1"/>
      <c r="I200" s="445"/>
      <c r="J200" s="1"/>
    </row>
    <row r="201" spans="1:10" ht="15.75" customHeight="1">
      <c r="A201" s="1"/>
      <c r="B201" s="1"/>
      <c r="C201" s="1"/>
      <c r="D201" s="1"/>
      <c r="E201" s="1"/>
      <c r="F201" s="1"/>
      <c r="G201" s="1"/>
      <c r="I201" s="445"/>
      <c r="J201" s="1"/>
    </row>
    <row r="202" spans="1:10" ht="15.75" customHeight="1">
      <c r="A202" s="1"/>
      <c r="B202" s="1"/>
      <c r="C202" s="1"/>
      <c r="D202" s="1"/>
      <c r="E202" s="1"/>
      <c r="F202" s="1"/>
      <c r="G202" s="1"/>
      <c r="I202" s="445"/>
      <c r="J202" s="1"/>
    </row>
    <row r="203" spans="1:10" ht="15.75" customHeight="1">
      <c r="A203" s="1"/>
      <c r="B203" s="1"/>
      <c r="C203" s="1"/>
      <c r="D203" s="1"/>
      <c r="E203" s="1"/>
      <c r="F203" s="1"/>
      <c r="G203" s="1"/>
      <c r="I203" s="445"/>
      <c r="J203" s="1"/>
    </row>
    <row r="204" spans="1:10" ht="15.75" customHeight="1">
      <c r="A204" s="1"/>
      <c r="B204" s="1"/>
      <c r="C204" s="1"/>
      <c r="D204" s="1"/>
      <c r="E204" s="1"/>
      <c r="F204" s="1"/>
      <c r="G204" s="1"/>
      <c r="I204" s="445"/>
      <c r="J204" s="1"/>
    </row>
    <row r="205" spans="1:10" ht="15.75" customHeight="1">
      <c r="A205" s="1"/>
      <c r="B205" s="1"/>
      <c r="C205" s="1"/>
      <c r="D205" s="1"/>
      <c r="E205" s="1"/>
      <c r="F205" s="1"/>
      <c r="G205" s="1"/>
      <c r="I205" s="445"/>
      <c r="J205" s="1"/>
    </row>
    <row r="206" spans="1:10" ht="15.75" customHeight="1">
      <c r="A206" s="1"/>
      <c r="B206" s="1"/>
      <c r="C206" s="1"/>
      <c r="D206" s="1"/>
      <c r="E206" s="1"/>
      <c r="F206" s="1"/>
      <c r="G206" s="1"/>
      <c r="I206" s="445"/>
      <c r="J206" s="1"/>
    </row>
    <row r="207" spans="1:10" ht="15.75" customHeight="1">
      <c r="A207" s="1"/>
      <c r="B207" s="1"/>
      <c r="C207" s="1"/>
      <c r="D207" s="1"/>
      <c r="E207" s="1"/>
      <c r="F207" s="1"/>
      <c r="G207" s="1"/>
      <c r="I207" s="445"/>
      <c r="J207" s="1"/>
    </row>
    <row r="208" spans="1:10" ht="15.75" customHeight="1">
      <c r="A208" s="1"/>
      <c r="B208" s="1"/>
      <c r="C208" s="1"/>
      <c r="D208" s="1"/>
      <c r="E208" s="1"/>
      <c r="F208" s="1"/>
      <c r="G208" s="1"/>
      <c r="I208" s="445"/>
      <c r="J208" s="1"/>
    </row>
    <row r="209" spans="1:10" ht="15.75" customHeight="1">
      <c r="A209" s="1"/>
      <c r="B209" s="1"/>
      <c r="C209" s="1"/>
      <c r="D209" s="1"/>
      <c r="E209" s="1"/>
      <c r="F209" s="1"/>
      <c r="G209" s="1"/>
      <c r="I209" s="445"/>
      <c r="J209" s="1"/>
    </row>
    <row r="210" spans="1:10" ht="15.75" customHeight="1">
      <c r="A210" s="1"/>
      <c r="B210" s="1"/>
      <c r="C210" s="1"/>
      <c r="D210" s="1"/>
      <c r="E210" s="1"/>
      <c r="F210" s="1"/>
      <c r="G210" s="1"/>
      <c r="I210" s="445"/>
      <c r="J210" s="1"/>
    </row>
    <row r="211" spans="1:10" ht="15.75" customHeight="1">
      <c r="A211" s="1"/>
      <c r="B211" s="1"/>
      <c r="C211" s="1"/>
      <c r="D211" s="1"/>
      <c r="E211" s="1"/>
      <c r="F211" s="1"/>
      <c r="G211" s="1"/>
      <c r="I211" s="445"/>
      <c r="J211" s="1"/>
    </row>
    <row r="212" spans="1:10" ht="15.75" customHeight="1">
      <c r="A212" s="1"/>
      <c r="B212" s="1"/>
      <c r="C212" s="1"/>
      <c r="D212" s="1"/>
      <c r="E212" s="1"/>
      <c r="F212" s="1"/>
      <c r="G212" s="1"/>
      <c r="I212" s="445"/>
      <c r="J212" s="1"/>
    </row>
    <row r="213" spans="1:10" ht="15.75" customHeight="1">
      <c r="A213" s="1"/>
      <c r="B213" s="1"/>
      <c r="C213" s="1"/>
      <c r="D213" s="1"/>
      <c r="E213" s="1"/>
      <c r="F213" s="1"/>
      <c r="G213" s="1"/>
      <c r="I213" s="445"/>
      <c r="J213" s="1"/>
    </row>
    <row r="214" spans="1:10" ht="15.75" customHeight="1">
      <c r="A214" s="1"/>
      <c r="B214" s="1"/>
      <c r="C214" s="1"/>
      <c r="D214" s="1"/>
      <c r="E214" s="1"/>
      <c r="F214" s="1"/>
      <c r="G214" s="1"/>
      <c r="I214" s="445"/>
      <c r="J214" s="1"/>
    </row>
    <row r="215" spans="1:10" ht="15.75" customHeight="1">
      <c r="A215" s="1"/>
      <c r="B215" s="1"/>
      <c r="C215" s="1"/>
      <c r="D215" s="1"/>
      <c r="E215" s="1"/>
      <c r="F215" s="1"/>
      <c r="G215" s="1"/>
      <c r="I215" s="445"/>
      <c r="J215" s="1"/>
    </row>
    <row r="216" spans="1:10" ht="15.75" customHeight="1">
      <c r="A216" s="1"/>
      <c r="B216" s="1"/>
      <c r="C216" s="1"/>
      <c r="D216" s="1"/>
      <c r="E216" s="1"/>
      <c r="F216" s="1"/>
      <c r="G216" s="1"/>
      <c r="I216" s="445"/>
      <c r="J216" s="1"/>
    </row>
    <row r="217" spans="1:10" ht="15.75" customHeight="1">
      <c r="A217" s="1"/>
      <c r="B217" s="1"/>
      <c r="C217" s="1"/>
      <c r="D217" s="1"/>
      <c r="E217" s="1"/>
      <c r="F217" s="1"/>
      <c r="G217" s="1"/>
      <c r="I217" s="445"/>
      <c r="J217" s="1"/>
    </row>
    <row r="218" spans="1:10" ht="15.75" customHeight="1">
      <c r="A218" s="1"/>
      <c r="B218" s="1"/>
      <c r="C218" s="1"/>
      <c r="D218" s="1"/>
      <c r="E218" s="1"/>
      <c r="F218" s="1"/>
      <c r="G218" s="1"/>
      <c r="I218" s="445"/>
      <c r="J218" s="1"/>
    </row>
    <row r="219" spans="1:10" ht="15.75" customHeight="1">
      <c r="A219" s="1"/>
      <c r="B219" s="1"/>
      <c r="C219" s="1"/>
      <c r="D219" s="1"/>
      <c r="E219" s="1"/>
      <c r="F219" s="1"/>
      <c r="G219" s="1"/>
      <c r="I219" s="445"/>
      <c r="J219" s="1"/>
    </row>
    <row r="220" spans="1:10" ht="15.75" customHeight="1">
      <c r="A220" s="1"/>
      <c r="B220" s="1"/>
      <c r="C220" s="1"/>
      <c r="D220" s="1"/>
      <c r="E220" s="1"/>
      <c r="F220" s="1"/>
      <c r="G220" s="1"/>
      <c r="I220" s="445"/>
      <c r="J220" s="1"/>
    </row>
    <row r="221" spans="1:10" ht="15.75" customHeight="1">
      <c r="A221" s="1"/>
      <c r="B221" s="1"/>
      <c r="C221" s="1"/>
      <c r="D221" s="1"/>
      <c r="E221" s="1"/>
      <c r="F221" s="1"/>
      <c r="G221" s="1"/>
      <c r="I221" s="445"/>
      <c r="J221" s="1"/>
    </row>
    <row r="222" spans="1:10" ht="15.75" customHeight="1">
      <c r="A222" s="1"/>
      <c r="B222" s="1"/>
      <c r="C222" s="1"/>
      <c r="D222" s="1"/>
      <c r="E222" s="1"/>
      <c r="F222" s="1"/>
      <c r="G222" s="1"/>
      <c r="I222" s="445"/>
      <c r="J222" s="1"/>
    </row>
    <row r="223" spans="1:10" ht="15.75" customHeight="1">
      <c r="A223" s="1"/>
      <c r="B223" s="1"/>
      <c r="C223" s="1"/>
      <c r="D223" s="1"/>
      <c r="E223" s="1"/>
      <c r="F223" s="1"/>
      <c r="G223" s="1"/>
      <c r="I223" s="445"/>
      <c r="J223" s="1"/>
    </row>
    <row r="224" spans="1:10" ht="15.75" customHeight="1">
      <c r="A224" s="1"/>
      <c r="B224" s="1"/>
      <c r="C224" s="1"/>
      <c r="D224" s="1"/>
      <c r="E224" s="1"/>
      <c r="F224" s="1"/>
      <c r="G224" s="1"/>
      <c r="I224" s="445"/>
      <c r="J224" s="1"/>
    </row>
    <row r="225" spans="1:10" ht="15.75" customHeight="1">
      <c r="A225" s="1"/>
      <c r="B225" s="1"/>
      <c r="C225" s="1"/>
      <c r="D225" s="1"/>
      <c r="E225" s="1"/>
      <c r="F225" s="1"/>
      <c r="G225" s="1"/>
      <c r="I225" s="445"/>
      <c r="J225" s="1"/>
    </row>
    <row r="226" spans="1:10" ht="15.75" customHeight="1">
      <c r="A226" s="1"/>
      <c r="B226" s="1"/>
      <c r="C226" s="1"/>
      <c r="D226" s="1"/>
      <c r="E226" s="1"/>
      <c r="F226" s="1"/>
      <c r="G226" s="1"/>
      <c r="I226" s="445"/>
      <c r="J226" s="1"/>
    </row>
    <row r="227" spans="1:10" ht="15.75" customHeight="1">
      <c r="A227" s="1"/>
      <c r="B227" s="1"/>
      <c r="C227" s="1"/>
      <c r="D227" s="1"/>
      <c r="E227" s="1"/>
      <c r="F227" s="1"/>
      <c r="G227" s="1"/>
      <c r="I227" s="445"/>
      <c r="J227" s="1"/>
    </row>
    <row r="228" spans="1:10" ht="15.75" customHeight="1">
      <c r="A228" s="1"/>
      <c r="B228" s="1"/>
      <c r="C228" s="1"/>
      <c r="D228" s="1"/>
      <c r="E228" s="1"/>
      <c r="F228" s="1"/>
      <c r="G228" s="1"/>
      <c r="I228" s="445"/>
      <c r="J228" s="1"/>
    </row>
    <row r="229" spans="1:10" ht="15.75" customHeight="1">
      <c r="A229" s="1"/>
      <c r="B229" s="1"/>
      <c r="C229" s="1"/>
      <c r="D229" s="1"/>
      <c r="E229" s="1"/>
      <c r="F229" s="1"/>
      <c r="G229" s="1"/>
      <c r="I229" s="445"/>
      <c r="J229" s="1"/>
    </row>
    <row r="230" spans="1:10" ht="15.75" customHeight="1">
      <c r="A230" s="1"/>
      <c r="B230" s="1"/>
      <c r="C230" s="1"/>
      <c r="D230" s="1"/>
      <c r="E230" s="1"/>
      <c r="F230" s="1"/>
      <c r="G230" s="1"/>
      <c r="I230" s="445"/>
      <c r="J230" s="1"/>
    </row>
    <row r="231" spans="1:10" ht="15.75" customHeight="1">
      <c r="A231" s="1"/>
      <c r="B231" s="1"/>
      <c r="C231" s="1"/>
      <c r="D231" s="1"/>
      <c r="E231" s="1"/>
      <c r="F231" s="1"/>
      <c r="G231" s="1"/>
      <c r="I231" s="445"/>
      <c r="J231" s="1"/>
    </row>
    <row r="232" spans="1:10" ht="15.75" customHeight="1">
      <c r="A232" s="1"/>
      <c r="B232" s="1"/>
      <c r="C232" s="1"/>
      <c r="D232" s="1"/>
      <c r="E232" s="1"/>
      <c r="F232" s="1"/>
      <c r="G232" s="1"/>
      <c r="I232" s="445"/>
      <c r="J232" s="1"/>
    </row>
    <row r="233" spans="1:10" ht="15.75" customHeight="1">
      <c r="A233" s="1"/>
      <c r="B233" s="1"/>
      <c r="C233" s="1"/>
      <c r="D233" s="1"/>
      <c r="E233" s="1"/>
      <c r="F233" s="1"/>
      <c r="G233" s="1"/>
      <c r="I233" s="445"/>
      <c r="J233" s="1"/>
    </row>
    <row r="234" spans="1:10" ht="15.75" customHeight="1">
      <c r="A234" s="1"/>
      <c r="B234" s="1"/>
      <c r="C234" s="1"/>
      <c r="D234" s="1"/>
      <c r="E234" s="1"/>
      <c r="F234" s="1"/>
      <c r="G234" s="1"/>
      <c r="I234" s="445"/>
      <c r="J234" s="1"/>
    </row>
    <row r="235" spans="1:10" ht="15.75" customHeight="1">
      <c r="A235" s="1"/>
      <c r="B235" s="1"/>
      <c r="C235" s="1"/>
      <c r="D235" s="1"/>
      <c r="E235" s="1"/>
      <c r="F235" s="1"/>
      <c r="G235" s="1"/>
      <c r="I235" s="445"/>
      <c r="J235" s="1"/>
    </row>
    <row r="236" spans="1:10" ht="15.75" customHeight="1">
      <c r="A236" s="1"/>
      <c r="B236" s="1"/>
      <c r="C236" s="1"/>
      <c r="D236" s="1"/>
      <c r="E236" s="1"/>
      <c r="F236" s="1"/>
      <c r="G236" s="1"/>
      <c r="I236" s="445"/>
      <c r="J236" s="1"/>
    </row>
    <row r="237" spans="1:10" ht="15.75" customHeight="1">
      <c r="A237" s="1"/>
      <c r="B237" s="1"/>
      <c r="C237" s="1"/>
      <c r="D237" s="1"/>
      <c r="E237" s="1"/>
      <c r="F237" s="1"/>
      <c r="G237" s="1"/>
      <c r="I237" s="445"/>
      <c r="J237" s="1"/>
    </row>
    <row r="238" spans="1:10" ht="15.75" customHeight="1">
      <c r="A238" s="1"/>
      <c r="B238" s="1"/>
      <c r="C238" s="1"/>
      <c r="D238" s="1"/>
      <c r="E238" s="1"/>
      <c r="F238" s="1"/>
      <c r="G238" s="1"/>
      <c r="I238" s="445"/>
      <c r="J238" s="1"/>
    </row>
    <row r="239" spans="1:10" ht="15.75" customHeight="1">
      <c r="A239" s="1"/>
      <c r="B239" s="1"/>
      <c r="C239" s="1"/>
      <c r="D239" s="1"/>
      <c r="E239" s="1"/>
      <c r="F239" s="1"/>
      <c r="G239" s="1"/>
      <c r="I239" s="445"/>
      <c r="J239" s="1"/>
    </row>
    <row r="240" spans="1:10" ht="15.75" customHeight="1">
      <c r="A240" s="1"/>
      <c r="B240" s="1"/>
      <c r="C240" s="1"/>
      <c r="D240" s="1"/>
      <c r="E240" s="1"/>
      <c r="F240" s="1"/>
      <c r="G240" s="1"/>
      <c r="I240" s="445"/>
      <c r="J240" s="1"/>
    </row>
    <row r="241" spans="1:10" ht="15.75" customHeight="1">
      <c r="A241" s="1"/>
      <c r="B241" s="1"/>
      <c r="C241" s="1"/>
      <c r="D241" s="1"/>
      <c r="E241" s="1"/>
      <c r="F241" s="1"/>
      <c r="G241" s="1"/>
      <c r="I241" s="445"/>
      <c r="J241" s="1"/>
    </row>
    <row r="242" spans="1:10" ht="15.75" customHeight="1">
      <c r="A242" s="1"/>
      <c r="B242" s="1"/>
      <c r="C242" s="1"/>
      <c r="D242" s="1"/>
      <c r="E242" s="1"/>
      <c r="F242" s="1"/>
      <c r="G242" s="1"/>
      <c r="I242" s="445"/>
      <c r="J242" s="1"/>
    </row>
    <row r="243" spans="1:10" ht="15.75" customHeight="1">
      <c r="A243" s="1"/>
      <c r="B243" s="1"/>
      <c r="C243" s="1"/>
      <c r="D243" s="1"/>
      <c r="E243" s="1"/>
      <c r="F243" s="1"/>
      <c r="G243" s="1"/>
      <c r="I243" s="445"/>
      <c r="J243" s="1"/>
    </row>
    <row r="244" spans="1:10" ht="15.75" customHeight="1">
      <c r="A244" s="1"/>
      <c r="B244" s="1"/>
      <c r="C244" s="1"/>
      <c r="D244" s="1"/>
      <c r="E244" s="1"/>
      <c r="F244" s="1"/>
      <c r="G244" s="1"/>
      <c r="I244" s="445"/>
      <c r="J244" s="1"/>
    </row>
    <row r="245" spans="1:10" ht="15.75" customHeight="1">
      <c r="A245" s="1"/>
      <c r="B245" s="1"/>
      <c r="C245" s="1"/>
      <c r="D245" s="1"/>
      <c r="E245" s="1"/>
      <c r="F245" s="1"/>
      <c r="G245" s="1"/>
      <c r="I245" s="445"/>
      <c r="J245" s="1"/>
    </row>
    <row r="246" spans="1:10" ht="15.75" customHeight="1">
      <c r="A246" s="1"/>
      <c r="B246" s="1"/>
      <c r="C246" s="1"/>
      <c r="D246" s="1"/>
      <c r="E246" s="1"/>
      <c r="F246" s="1"/>
      <c r="G246" s="1"/>
      <c r="I246" s="445"/>
      <c r="J246" s="1"/>
    </row>
    <row r="247" spans="1:10" ht="15.75" customHeight="1">
      <c r="A247" s="1"/>
      <c r="B247" s="1"/>
      <c r="C247" s="1"/>
      <c r="D247" s="1"/>
      <c r="E247" s="1"/>
      <c r="F247" s="1"/>
      <c r="G247" s="1"/>
      <c r="I247" s="445"/>
      <c r="J247" s="1"/>
    </row>
    <row r="248" spans="1:10" ht="15.75" customHeight="1">
      <c r="A248" s="1"/>
      <c r="B248" s="1"/>
      <c r="C248" s="1"/>
      <c r="D248" s="1"/>
      <c r="E248" s="1"/>
      <c r="F248" s="1"/>
      <c r="G248" s="1"/>
      <c r="I248" s="445"/>
      <c r="J248" s="1"/>
    </row>
    <row r="249" spans="1:10" ht="15.75" customHeight="1">
      <c r="A249" s="1"/>
      <c r="B249" s="1"/>
      <c r="C249" s="1"/>
      <c r="D249" s="1"/>
      <c r="E249" s="1"/>
      <c r="F249" s="1"/>
      <c r="G249" s="1"/>
      <c r="I249" s="445"/>
      <c r="J249" s="1"/>
    </row>
    <row r="250" spans="1:10" ht="15.75" customHeight="1">
      <c r="A250" s="1"/>
      <c r="B250" s="1"/>
      <c r="C250" s="1"/>
      <c r="D250" s="1"/>
      <c r="E250" s="1"/>
      <c r="F250" s="1"/>
      <c r="G250" s="1"/>
      <c r="I250" s="445"/>
      <c r="J250" s="1"/>
    </row>
    <row r="251" spans="1:10" ht="15.75" customHeight="1">
      <c r="A251" s="1"/>
      <c r="B251" s="1"/>
      <c r="C251" s="1"/>
      <c r="D251" s="1"/>
      <c r="E251" s="1"/>
      <c r="F251" s="1"/>
      <c r="G251" s="1"/>
      <c r="I251" s="445"/>
      <c r="J251" s="1"/>
    </row>
    <row r="252" spans="1:10" ht="15.75" customHeight="1">
      <c r="A252" s="1"/>
      <c r="B252" s="1"/>
      <c r="C252" s="1"/>
      <c r="D252" s="1"/>
      <c r="E252" s="1"/>
      <c r="F252" s="1"/>
      <c r="G252" s="1"/>
      <c r="I252" s="445"/>
      <c r="J252" s="1"/>
    </row>
    <row r="253" spans="1:10" ht="15.75" customHeight="1">
      <c r="A253" s="1"/>
      <c r="B253" s="1"/>
      <c r="C253" s="1"/>
      <c r="D253" s="1"/>
      <c r="E253" s="1"/>
      <c r="F253" s="1"/>
      <c r="G253" s="1"/>
      <c r="I253" s="445"/>
      <c r="J253" s="1"/>
    </row>
    <row r="254" spans="1:10" ht="15.75" customHeight="1">
      <c r="A254" s="1"/>
      <c r="B254" s="1"/>
      <c r="C254" s="1"/>
      <c r="D254" s="1"/>
      <c r="E254" s="1"/>
      <c r="F254" s="1"/>
      <c r="G254" s="1"/>
      <c r="I254" s="445"/>
      <c r="J254" s="1"/>
    </row>
    <row r="255" spans="1:10" ht="15.75" customHeight="1">
      <c r="A255" s="1"/>
      <c r="B255" s="1"/>
      <c r="C255" s="1"/>
      <c r="D255" s="1"/>
      <c r="E255" s="1"/>
      <c r="F255" s="1"/>
      <c r="G255" s="1"/>
      <c r="I255" s="445"/>
      <c r="J255" s="1"/>
    </row>
    <row r="256" spans="1:10" ht="15.75" customHeight="1">
      <c r="A256" s="1"/>
      <c r="B256" s="1"/>
      <c r="C256" s="1"/>
      <c r="D256" s="1"/>
      <c r="E256" s="1"/>
      <c r="F256" s="1"/>
      <c r="G256" s="1"/>
      <c r="I256" s="445"/>
      <c r="J256" s="1"/>
    </row>
    <row r="257" spans="1:10" ht="15.75" customHeight="1">
      <c r="A257" s="1"/>
      <c r="B257" s="1"/>
      <c r="C257" s="1"/>
      <c r="D257" s="1"/>
      <c r="E257" s="1"/>
      <c r="F257" s="1"/>
      <c r="G257" s="1"/>
      <c r="I257" s="445"/>
      <c r="J257" s="1"/>
    </row>
    <row r="258" spans="1:10" ht="15.75" customHeight="1">
      <c r="A258" s="1"/>
      <c r="B258" s="1"/>
      <c r="C258" s="1"/>
      <c r="D258" s="1"/>
      <c r="E258" s="1"/>
      <c r="F258" s="1"/>
      <c r="G258" s="1"/>
      <c r="I258" s="445"/>
      <c r="J258" s="1"/>
    </row>
    <row r="259" spans="1:10" ht="15.75" customHeight="1">
      <c r="A259" s="1"/>
      <c r="B259" s="1"/>
      <c r="C259" s="1"/>
      <c r="D259" s="1"/>
      <c r="E259" s="1"/>
      <c r="F259" s="1"/>
      <c r="G259" s="1"/>
      <c r="I259" s="445"/>
      <c r="J259" s="1"/>
    </row>
    <row r="260" spans="1:10" ht="15.75" customHeight="1">
      <c r="A260" s="1"/>
      <c r="B260" s="1"/>
      <c r="C260" s="1"/>
      <c r="D260" s="1"/>
      <c r="E260" s="1"/>
      <c r="F260" s="1"/>
      <c r="G260" s="1"/>
      <c r="I260" s="445"/>
      <c r="J260" s="1"/>
    </row>
    <row r="261" spans="1:10" ht="15.75" customHeight="1">
      <c r="A261" s="1"/>
      <c r="B261" s="1"/>
      <c r="C261" s="1"/>
      <c r="D261" s="1"/>
      <c r="E261" s="1"/>
      <c r="F261" s="1"/>
      <c r="G261" s="1"/>
      <c r="I261" s="445"/>
      <c r="J261" s="1"/>
    </row>
    <row r="262" spans="1:10" ht="15.75" customHeight="1">
      <c r="A262" s="1"/>
      <c r="B262" s="1"/>
      <c r="C262" s="1"/>
      <c r="D262" s="1"/>
      <c r="E262" s="1"/>
      <c r="F262" s="1"/>
      <c r="G262" s="1"/>
      <c r="I262" s="445"/>
      <c r="J262" s="1"/>
    </row>
    <row r="263" spans="1:10" ht="15.75" customHeight="1">
      <c r="A263" s="1"/>
      <c r="B263" s="1"/>
      <c r="C263" s="1"/>
      <c r="D263" s="1"/>
      <c r="E263" s="1"/>
      <c r="F263" s="1"/>
      <c r="G263" s="1"/>
      <c r="I263" s="445"/>
      <c r="J263" s="1"/>
    </row>
    <row r="264" spans="1:10" ht="15.75" customHeight="1">
      <c r="A264" s="1"/>
      <c r="B264" s="1"/>
      <c r="C264" s="1"/>
      <c r="D264" s="1"/>
      <c r="E264" s="1"/>
      <c r="F264" s="1"/>
      <c r="G264" s="1"/>
      <c r="I264" s="445"/>
      <c r="J264" s="1"/>
    </row>
    <row r="265" spans="1:10" ht="15.75" customHeight="1">
      <c r="A265" s="1"/>
      <c r="B265" s="1"/>
      <c r="C265" s="1"/>
      <c r="D265" s="1"/>
      <c r="E265" s="1"/>
      <c r="F265" s="1"/>
      <c r="G265" s="1"/>
      <c r="I265" s="445"/>
      <c r="J265" s="1"/>
    </row>
    <row r="266" spans="1:10" ht="15.75" customHeight="1">
      <c r="A266" s="1"/>
      <c r="B266" s="1"/>
      <c r="C266" s="1"/>
      <c r="D266" s="1"/>
      <c r="E266" s="1"/>
      <c r="F266" s="1"/>
      <c r="G266" s="1"/>
      <c r="I266" s="445"/>
      <c r="J266" s="1"/>
    </row>
    <row r="267" spans="1:10" ht="15.75" customHeight="1">
      <c r="A267" s="1"/>
      <c r="B267" s="1"/>
      <c r="C267" s="1"/>
      <c r="D267" s="1"/>
      <c r="E267" s="1"/>
      <c r="F267" s="1"/>
      <c r="G267" s="1"/>
      <c r="I267" s="445"/>
      <c r="J267" s="1"/>
    </row>
    <row r="268" spans="1:10" ht="15.75" customHeight="1">
      <c r="A268" s="1"/>
      <c r="B268" s="1"/>
      <c r="C268" s="1"/>
      <c r="D268" s="1"/>
      <c r="E268" s="1"/>
      <c r="F268" s="1"/>
      <c r="G268" s="1"/>
      <c r="I268" s="445"/>
      <c r="J268" s="1"/>
    </row>
    <row r="269" spans="1:10" ht="15.75" customHeight="1">
      <c r="A269" s="1"/>
      <c r="B269" s="1"/>
      <c r="C269" s="1"/>
      <c r="D269" s="1"/>
      <c r="E269" s="1"/>
      <c r="F269" s="1"/>
      <c r="G269" s="1"/>
      <c r="I269" s="445"/>
      <c r="J269" s="1"/>
    </row>
    <row r="270" spans="1:10" ht="15.75" customHeight="1">
      <c r="A270" s="1"/>
      <c r="B270" s="1"/>
      <c r="C270" s="1"/>
      <c r="D270" s="1"/>
      <c r="E270" s="1"/>
      <c r="F270" s="1"/>
      <c r="G270" s="1"/>
      <c r="I270" s="445"/>
      <c r="J270" s="1"/>
    </row>
    <row r="271" spans="1:10" ht="15.75" customHeight="1">
      <c r="A271" s="1"/>
      <c r="B271" s="1"/>
      <c r="C271" s="1"/>
      <c r="D271" s="1"/>
      <c r="E271" s="1"/>
      <c r="F271" s="1"/>
      <c r="G271" s="1"/>
      <c r="I271" s="445"/>
      <c r="J271" s="1"/>
    </row>
    <row r="272" spans="1:10" ht="15.75" customHeight="1">
      <c r="A272" s="1"/>
      <c r="B272" s="1"/>
      <c r="C272" s="1"/>
      <c r="D272" s="1"/>
      <c r="E272" s="1"/>
      <c r="F272" s="1"/>
      <c r="G272" s="1"/>
      <c r="I272" s="445"/>
      <c r="J272" s="1"/>
    </row>
    <row r="273" spans="1:10" ht="15.75" customHeight="1">
      <c r="A273" s="1"/>
      <c r="B273" s="1"/>
      <c r="C273" s="1"/>
      <c r="D273" s="1"/>
      <c r="E273" s="1"/>
      <c r="F273" s="1"/>
      <c r="G273" s="1"/>
      <c r="I273" s="445"/>
      <c r="J273" s="1"/>
    </row>
    <row r="274" spans="1:10" ht="15.75" customHeight="1">
      <c r="A274" s="1"/>
      <c r="B274" s="1"/>
      <c r="C274" s="1"/>
      <c r="D274" s="1"/>
      <c r="E274" s="1"/>
      <c r="F274" s="1"/>
      <c r="G274" s="1"/>
      <c r="I274" s="445"/>
      <c r="J274" s="1"/>
    </row>
    <row r="275" spans="1:10" ht="15.75" customHeight="1">
      <c r="A275" s="1"/>
      <c r="B275" s="1"/>
      <c r="C275" s="1"/>
      <c r="D275" s="1"/>
      <c r="E275" s="1"/>
      <c r="F275" s="1"/>
      <c r="G275" s="1"/>
      <c r="I275" s="445"/>
      <c r="J275" s="1"/>
    </row>
    <row r="276" spans="1:10" ht="15.75" customHeight="1">
      <c r="A276" s="1"/>
      <c r="B276" s="1"/>
      <c r="C276" s="1"/>
      <c r="D276" s="1"/>
      <c r="E276" s="1"/>
      <c r="F276" s="1"/>
      <c r="G276" s="1"/>
      <c r="I276" s="445"/>
      <c r="J276" s="1"/>
    </row>
    <row r="277" spans="1:10" ht="15.75" customHeight="1">
      <c r="A277" s="1"/>
      <c r="B277" s="1"/>
      <c r="C277" s="1"/>
      <c r="D277" s="1"/>
      <c r="E277" s="1"/>
      <c r="F277" s="1"/>
      <c r="G277" s="1"/>
      <c r="I277" s="445"/>
      <c r="J277" s="1"/>
    </row>
    <row r="278" spans="1:10" ht="15.75" customHeight="1">
      <c r="A278" s="1"/>
      <c r="B278" s="1"/>
      <c r="C278" s="1"/>
      <c r="D278" s="1"/>
      <c r="E278" s="1"/>
      <c r="F278" s="1"/>
      <c r="G278" s="1"/>
      <c r="I278" s="445"/>
      <c r="J278" s="1"/>
    </row>
    <row r="279" spans="1:10" ht="15.75" customHeight="1">
      <c r="A279" s="1"/>
      <c r="B279" s="1"/>
      <c r="C279" s="1"/>
      <c r="D279" s="1"/>
      <c r="E279" s="1"/>
      <c r="F279" s="1"/>
      <c r="G279" s="1"/>
      <c r="I279" s="445"/>
      <c r="J279" s="1"/>
    </row>
    <row r="280" spans="1:10" ht="15.75" customHeight="1">
      <c r="A280" s="1"/>
      <c r="B280" s="1"/>
      <c r="C280" s="1"/>
      <c r="D280" s="1"/>
      <c r="E280" s="1"/>
      <c r="F280" s="1"/>
      <c r="G280" s="1"/>
      <c r="I280" s="445"/>
      <c r="J280" s="1"/>
    </row>
    <row r="281" spans="1:10" ht="15.75" customHeight="1">
      <c r="A281" s="1"/>
      <c r="B281" s="1"/>
      <c r="C281" s="1"/>
      <c r="D281" s="1"/>
      <c r="E281" s="1"/>
      <c r="F281" s="1"/>
      <c r="G281" s="1"/>
      <c r="I281" s="445"/>
      <c r="J281" s="1"/>
    </row>
    <row r="282" spans="1:10" ht="15.75" customHeight="1">
      <c r="A282" s="1"/>
      <c r="B282" s="1"/>
      <c r="C282" s="1"/>
      <c r="D282" s="1"/>
      <c r="E282" s="1"/>
      <c r="F282" s="1"/>
      <c r="G282" s="1"/>
      <c r="I282" s="445"/>
      <c r="J282" s="1"/>
    </row>
    <row r="283" spans="1:10" ht="15.75" customHeight="1">
      <c r="A283" s="1"/>
      <c r="B283" s="1"/>
      <c r="C283" s="1"/>
      <c r="D283" s="1"/>
      <c r="E283" s="1"/>
      <c r="F283" s="1"/>
      <c r="G283" s="1"/>
      <c r="I283" s="445"/>
      <c r="J283" s="1"/>
    </row>
    <row r="284" spans="1:10" ht="15.75" customHeight="1">
      <c r="A284" s="1"/>
      <c r="B284" s="1"/>
      <c r="C284" s="1"/>
      <c r="D284" s="1"/>
      <c r="E284" s="1"/>
      <c r="F284" s="1"/>
      <c r="G284" s="1"/>
      <c r="I284" s="445"/>
      <c r="J284" s="1"/>
    </row>
    <row r="285" spans="1:10" ht="15.75" customHeight="1">
      <c r="A285" s="1"/>
      <c r="B285" s="1"/>
      <c r="C285" s="1"/>
      <c r="D285" s="1"/>
      <c r="E285" s="1"/>
      <c r="F285" s="1"/>
      <c r="G285" s="1"/>
      <c r="I285" s="445"/>
      <c r="J285" s="1"/>
    </row>
    <row r="286" spans="1:10" ht="15.75" customHeight="1">
      <c r="A286" s="1"/>
      <c r="B286" s="1"/>
      <c r="C286" s="1"/>
      <c r="D286" s="1"/>
      <c r="E286" s="1"/>
      <c r="F286" s="1"/>
      <c r="G286" s="1"/>
      <c r="I286" s="445"/>
      <c r="J286" s="1"/>
    </row>
    <row r="287" spans="1:10" ht="15.75" customHeight="1">
      <c r="A287" s="1"/>
      <c r="B287" s="1"/>
      <c r="C287" s="1"/>
      <c r="D287" s="1"/>
      <c r="E287" s="1"/>
      <c r="F287" s="1"/>
      <c r="G287" s="1"/>
      <c r="I287" s="445"/>
      <c r="J287" s="1"/>
    </row>
    <row r="288" spans="1:10" ht="15.75" customHeight="1">
      <c r="A288" s="1"/>
      <c r="B288" s="1"/>
      <c r="C288" s="1"/>
      <c r="D288" s="1"/>
      <c r="E288" s="1"/>
      <c r="F288" s="1"/>
      <c r="G288" s="1"/>
      <c r="I288" s="445"/>
      <c r="J288" s="1"/>
    </row>
    <row r="289" spans="1:10" ht="15.75" customHeight="1">
      <c r="A289" s="1"/>
      <c r="B289" s="1"/>
      <c r="C289" s="1"/>
      <c r="D289" s="1"/>
      <c r="E289" s="1"/>
      <c r="F289" s="1"/>
      <c r="G289" s="1"/>
      <c r="I289" s="445"/>
      <c r="J289" s="1"/>
    </row>
    <row r="290" spans="1:10" ht="15.75" customHeight="1">
      <c r="A290" s="1"/>
      <c r="B290" s="1"/>
      <c r="C290" s="1"/>
      <c r="D290" s="1"/>
      <c r="E290" s="1"/>
      <c r="F290" s="1"/>
      <c r="G290" s="1"/>
      <c r="I290" s="445"/>
      <c r="J290" s="1"/>
    </row>
    <row r="291" spans="1:10" ht="15.75" customHeight="1">
      <c r="A291" s="1"/>
      <c r="B291" s="1"/>
      <c r="C291" s="1"/>
      <c r="D291" s="1"/>
      <c r="E291" s="1"/>
      <c r="F291" s="1"/>
      <c r="G291" s="1"/>
      <c r="I291" s="445"/>
      <c r="J291" s="1"/>
    </row>
    <row r="292" spans="1:10" ht="15.75" customHeight="1">
      <c r="A292" s="1"/>
      <c r="B292" s="1"/>
      <c r="C292" s="1"/>
      <c r="D292" s="1"/>
      <c r="E292" s="1"/>
      <c r="F292" s="1"/>
      <c r="G292" s="1"/>
      <c r="I292" s="445"/>
      <c r="J292" s="1"/>
    </row>
    <row r="293" spans="1:10" ht="15.75" customHeight="1">
      <c r="A293" s="1"/>
      <c r="B293" s="1"/>
      <c r="C293" s="1"/>
      <c r="D293" s="1"/>
      <c r="E293" s="1"/>
      <c r="F293" s="1"/>
      <c r="G293" s="1"/>
      <c r="I293" s="445"/>
      <c r="J293" s="1"/>
    </row>
    <row r="294" spans="1:10" ht="15.75" customHeight="1">
      <c r="A294" s="1"/>
      <c r="B294" s="1"/>
      <c r="C294" s="1"/>
      <c r="D294" s="1"/>
      <c r="E294" s="1"/>
      <c r="F294" s="1"/>
      <c r="G294" s="1"/>
      <c r="I294" s="445"/>
      <c r="J294" s="1"/>
    </row>
    <row r="295" spans="1:10" ht="15.75" customHeight="1">
      <c r="A295" s="1"/>
      <c r="B295" s="1"/>
      <c r="C295" s="1"/>
      <c r="D295" s="1"/>
      <c r="E295" s="1"/>
      <c r="F295" s="1"/>
      <c r="G295" s="1"/>
      <c r="I295" s="445"/>
      <c r="J295" s="1"/>
    </row>
    <row r="296" spans="1:10" ht="15.75" customHeight="1">
      <c r="A296" s="1"/>
      <c r="B296" s="1"/>
      <c r="C296" s="1"/>
      <c r="D296" s="1"/>
      <c r="E296" s="1"/>
      <c r="F296" s="1"/>
      <c r="G296" s="1"/>
      <c r="I296" s="445"/>
      <c r="J296" s="1"/>
    </row>
    <row r="297" spans="1:10" ht="15.75" customHeight="1">
      <c r="A297" s="1"/>
      <c r="B297" s="1"/>
      <c r="C297" s="1"/>
      <c r="D297" s="1"/>
      <c r="E297" s="1"/>
      <c r="F297" s="1"/>
      <c r="G297" s="1"/>
      <c r="I297" s="445"/>
      <c r="J297" s="1"/>
    </row>
    <row r="298" spans="1:10" ht="15.75" customHeight="1">
      <c r="A298" s="1"/>
      <c r="B298" s="1"/>
      <c r="C298" s="1"/>
      <c r="D298" s="1"/>
      <c r="E298" s="1"/>
      <c r="F298" s="1"/>
      <c r="G298" s="1"/>
      <c r="I298" s="445"/>
      <c r="J298" s="1"/>
    </row>
    <row r="299" spans="1:10" ht="15.75" customHeight="1">
      <c r="A299" s="1"/>
      <c r="B299" s="1"/>
      <c r="C299" s="1"/>
      <c r="D299" s="1"/>
      <c r="E299" s="1"/>
      <c r="F299" s="1"/>
      <c r="G299" s="1"/>
      <c r="I299" s="445"/>
      <c r="J299" s="1"/>
    </row>
    <row r="300" spans="1:10" ht="15.75" customHeight="1">
      <c r="A300" s="1"/>
      <c r="B300" s="1"/>
      <c r="C300" s="1"/>
      <c r="D300" s="1"/>
      <c r="E300" s="1"/>
      <c r="F300" s="1"/>
      <c r="G300" s="1"/>
      <c r="I300" s="445"/>
      <c r="J300" s="1"/>
    </row>
    <row r="301" spans="1:10" ht="15.75" customHeight="1">
      <c r="A301" s="1"/>
      <c r="B301" s="1"/>
      <c r="C301" s="1"/>
      <c r="D301" s="1"/>
      <c r="E301" s="1"/>
      <c r="F301" s="1"/>
      <c r="G301" s="1"/>
      <c r="I301" s="445"/>
      <c r="J301" s="1"/>
    </row>
    <row r="302" spans="1:10" ht="15.75" customHeight="1">
      <c r="A302" s="1"/>
      <c r="B302" s="1"/>
      <c r="C302" s="1"/>
      <c r="D302" s="1"/>
      <c r="E302" s="1"/>
      <c r="F302" s="1"/>
      <c r="G302" s="1"/>
      <c r="I302" s="445"/>
      <c r="J302" s="1"/>
    </row>
    <row r="303" spans="1:10" ht="15.75" customHeight="1">
      <c r="A303" s="1"/>
      <c r="B303" s="1"/>
      <c r="C303" s="1"/>
      <c r="D303" s="1"/>
      <c r="E303" s="1"/>
      <c r="F303" s="1"/>
      <c r="G303" s="1"/>
      <c r="I303" s="445"/>
      <c r="J303" s="1"/>
    </row>
    <row r="304" spans="1:10" ht="15.75" customHeight="1">
      <c r="A304" s="1"/>
      <c r="B304" s="1"/>
      <c r="C304" s="1"/>
      <c r="D304" s="1"/>
      <c r="E304" s="1"/>
      <c r="F304" s="1"/>
      <c r="G304" s="1"/>
      <c r="I304" s="445"/>
      <c r="J304" s="1"/>
    </row>
    <row r="305" spans="1:10" ht="15.75" customHeight="1">
      <c r="A305" s="1"/>
      <c r="B305" s="1"/>
      <c r="C305" s="1"/>
      <c r="D305" s="1"/>
      <c r="E305" s="1"/>
      <c r="F305" s="1"/>
      <c r="G305" s="1"/>
      <c r="I305" s="445"/>
      <c r="J305" s="1"/>
    </row>
    <row r="306" spans="1:10" ht="15.75" customHeight="1">
      <c r="A306" s="1"/>
      <c r="B306" s="1"/>
      <c r="C306" s="1"/>
      <c r="D306" s="1"/>
      <c r="E306" s="1"/>
      <c r="F306" s="1"/>
      <c r="G306" s="1"/>
      <c r="I306" s="445"/>
      <c r="J306" s="1"/>
    </row>
    <row r="307" spans="1:10" ht="15.75" customHeight="1">
      <c r="A307" s="1"/>
      <c r="B307" s="1"/>
      <c r="C307" s="1"/>
      <c r="D307" s="1"/>
      <c r="E307" s="1"/>
      <c r="F307" s="1"/>
      <c r="G307" s="1"/>
      <c r="I307" s="445"/>
      <c r="J307" s="1"/>
    </row>
    <row r="308" spans="1:10" ht="15.75" customHeight="1">
      <c r="A308" s="1"/>
      <c r="B308" s="1"/>
      <c r="C308" s="1"/>
      <c r="D308" s="1"/>
      <c r="E308" s="1"/>
      <c r="F308" s="1"/>
      <c r="G308" s="1"/>
      <c r="I308" s="445"/>
      <c r="J308" s="1"/>
    </row>
    <row r="309" spans="1:10" ht="15.75" customHeight="1">
      <c r="A309" s="1"/>
      <c r="B309" s="1"/>
      <c r="C309" s="1"/>
      <c r="D309" s="1"/>
      <c r="E309" s="1"/>
      <c r="F309" s="1"/>
      <c r="G309" s="1"/>
      <c r="I309" s="445"/>
      <c r="J309" s="1"/>
    </row>
    <row r="310" spans="1:10" ht="15.75" customHeight="1">
      <c r="A310" s="1"/>
      <c r="B310" s="1"/>
      <c r="C310" s="1"/>
      <c r="D310" s="1"/>
      <c r="E310" s="1"/>
      <c r="F310" s="1"/>
      <c r="G310" s="1"/>
      <c r="I310" s="445"/>
      <c r="J310" s="1"/>
    </row>
    <row r="311" spans="1:10" ht="15.75" customHeight="1">
      <c r="A311" s="1"/>
      <c r="B311" s="1"/>
      <c r="C311" s="1"/>
      <c r="D311" s="1"/>
      <c r="E311" s="1"/>
      <c r="F311" s="1"/>
      <c r="G311" s="1"/>
      <c r="I311" s="445"/>
      <c r="J311" s="1"/>
    </row>
    <row r="312" spans="1:10" ht="15.75" customHeight="1">
      <c r="A312" s="1"/>
      <c r="B312" s="1"/>
      <c r="C312" s="1"/>
      <c r="D312" s="1"/>
      <c r="E312" s="1"/>
      <c r="F312" s="1"/>
      <c r="G312" s="1"/>
      <c r="I312" s="445"/>
      <c r="J312" s="1"/>
    </row>
    <row r="313" spans="1:10" ht="15.75" customHeight="1">
      <c r="A313" s="1"/>
      <c r="B313" s="1"/>
      <c r="C313" s="1"/>
      <c r="D313" s="1"/>
      <c r="E313" s="1"/>
      <c r="F313" s="1"/>
      <c r="G313" s="1"/>
      <c r="I313" s="445"/>
      <c r="J313" s="1"/>
    </row>
    <row r="314" spans="1:10" ht="15.75" customHeight="1"/>
    <row r="315" spans="1:10" ht="15.75" customHeight="1"/>
    <row r="316" spans="1:10" ht="15.75" customHeight="1"/>
    <row r="317" spans="1:10" ht="15.75" customHeight="1"/>
    <row r="318" spans="1:10" ht="15.75" customHeight="1"/>
    <row r="319" spans="1:10" ht="15.75" customHeight="1"/>
    <row r="320" spans="1:1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 - " sqref="B2:B113" xr:uid="{00000000-0002-0000-1200-000000000000}">
      <formula1>"Investigation,Procedure"</formula1>
    </dataValidation>
  </dataValidation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sheetPr>
  <dimension ref="A1:AA1000"/>
  <sheetViews>
    <sheetView showGridLines="0" workbookViewId="0">
      <selection activeCell="D3" sqref="D3"/>
    </sheetView>
  </sheetViews>
  <sheetFormatPr defaultColWidth="14.42578125" defaultRowHeight="15" customHeight="1" outlineLevelRow="1"/>
  <cols>
    <col min="1" max="2" width="1.42578125" customWidth="1"/>
    <col min="3" max="3" width="26.85546875" customWidth="1"/>
    <col min="4" max="9" width="18.140625" customWidth="1"/>
    <col min="10" max="11" width="1.42578125" customWidth="1"/>
    <col min="12" max="19" width="8" customWidth="1"/>
    <col min="20" max="26" width="7" customWidth="1"/>
    <col min="27" max="27" width="12.5703125" customWidth="1"/>
  </cols>
  <sheetData>
    <row r="1" spans="1:27" ht="7.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7.5" customHeight="1">
      <c r="A2" s="1"/>
      <c r="B2" s="7"/>
      <c r="C2" s="7"/>
      <c r="D2" s="7"/>
      <c r="E2" s="7"/>
      <c r="F2" s="7"/>
      <c r="G2" s="7"/>
      <c r="H2" s="7"/>
      <c r="I2" s="7"/>
      <c r="J2" s="7"/>
      <c r="K2" s="1"/>
      <c r="L2" s="1"/>
      <c r="M2" s="1"/>
      <c r="N2" s="1"/>
      <c r="O2" s="1"/>
      <c r="P2" s="1"/>
      <c r="Q2" s="1"/>
      <c r="R2" s="1"/>
      <c r="S2" s="1"/>
      <c r="T2" s="1"/>
      <c r="U2" s="1"/>
      <c r="V2" s="1"/>
      <c r="W2" s="1"/>
      <c r="X2" s="1"/>
      <c r="Y2" s="1"/>
      <c r="Z2" s="1"/>
      <c r="AA2" s="1"/>
    </row>
    <row r="3" spans="1:27" ht="19.5" customHeight="1">
      <c r="A3" s="1"/>
      <c r="B3" s="7"/>
      <c r="C3" s="488" t="s">
        <v>20</v>
      </c>
      <c r="D3" s="489"/>
      <c r="E3" s="489"/>
      <c r="F3" s="489"/>
      <c r="G3" s="489"/>
      <c r="H3" s="489"/>
      <c r="I3" s="489"/>
      <c r="J3" s="7"/>
      <c r="K3" s="1"/>
      <c r="L3" s="1"/>
      <c r="M3" s="1"/>
      <c r="N3" s="1"/>
      <c r="O3" s="1"/>
      <c r="P3" s="1"/>
      <c r="Q3" s="1"/>
      <c r="R3" s="1"/>
      <c r="S3" s="1"/>
      <c r="T3" s="1"/>
      <c r="U3" s="1"/>
      <c r="V3" s="1"/>
      <c r="W3" s="1"/>
      <c r="X3" s="1"/>
      <c r="Y3" s="1"/>
      <c r="Z3" s="1"/>
      <c r="AA3" s="1"/>
    </row>
    <row r="4" spans="1:27" ht="7.5" customHeight="1">
      <c r="A4" s="1"/>
      <c r="B4" s="7"/>
      <c r="C4" s="7"/>
      <c r="D4" s="7"/>
      <c r="E4" s="7"/>
      <c r="F4" s="7"/>
      <c r="G4" s="7"/>
      <c r="H4" s="7"/>
      <c r="I4" s="7"/>
      <c r="J4" s="7"/>
      <c r="K4" s="1"/>
      <c r="L4" s="1"/>
      <c r="M4" s="1"/>
      <c r="N4" s="1"/>
      <c r="O4" s="1"/>
      <c r="P4" s="1"/>
      <c r="Q4" s="1"/>
      <c r="R4" s="1"/>
      <c r="S4" s="1"/>
      <c r="T4" s="1"/>
      <c r="U4" s="1"/>
      <c r="V4" s="1"/>
      <c r="W4" s="1"/>
      <c r="X4" s="1"/>
      <c r="Y4" s="1"/>
      <c r="Z4" s="1"/>
      <c r="AA4" s="1"/>
    </row>
    <row r="5" spans="1:27" ht="19.5" customHeight="1">
      <c r="A5" s="8"/>
      <c r="B5" s="9"/>
      <c r="C5" s="10" t="s">
        <v>21</v>
      </c>
      <c r="D5" s="11" t="str">
        <f>IF('START - AWARD DETAILS'!$D$13="","",'START - AWARD DETAILS'!$D$13)</f>
        <v/>
      </c>
      <c r="E5" s="12"/>
      <c r="F5" s="12"/>
      <c r="G5" s="12"/>
      <c r="H5" s="12"/>
      <c r="I5" s="13"/>
      <c r="J5" s="9"/>
      <c r="K5" s="8"/>
      <c r="L5" s="8"/>
      <c r="M5" s="8"/>
      <c r="N5" s="8"/>
      <c r="O5" s="8"/>
      <c r="P5" s="8"/>
      <c r="Q5" s="8"/>
      <c r="R5" s="8"/>
      <c r="S5" s="8"/>
      <c r="T5" s="8"/>
      <c r="U5" s="8"/>
      <c r="V5" s="8"/>
      <c r="W5" s="8"/>
      <c r="X5" s="8"/>
      <c r="Y5" s="1"/>
      <c r="Z5" s="1"/>
      <c r="AA5" s="1"/>
    </row>
    <row r="6" spans="1:27" ht="7.5" customHeight="1">
      <c r="A6" s="8"/>
      <c r="B6" s="9"/>
      <c r="C6" s="9"/>
      <c r="D6" s="14"/>
      <c r="E6" s="9"/>
      <c r="F6" s="9"/>
      <c r="G6" s="9"/>
      <c r="H6" s="9"/>
      <c r="I6" s="9"/>
      <c r="J6" s="9"/>
      <c r="K6" s="8"/>
      <c r="L6" s="8"/>
      <c r="M6" s="8"/>
      <c r="N6" s="8"/>
      <c r="O6" s="8"/>
      <c r="P6" s="8"/>
      <c r="Q6" s="8"/>
      <c r="R6" s="8"/>
      <c r="S6" s="8"/>
      <c r="T6" s="8"/>
      <c r="U6" s="8"/>
      <c r="V6" s="8"/>
      <c r="W6" s="8"/>
      <c r="X6" s="8"/>
      <c r="Y6" s="1"/>
      <c r="Z6" s="1"/>
      <c r="AA6" s="1"/>
    </row>
    <row r="7" spans="1:27" ht="19.5" customHeight="1">
      <c r="A7" s="8"/>
      <c r="B7" s="9"/>
      <c r="C7" s="15" t="s">
        <v>22</v>
      </c>
      <c r="D7" s="11" t="str">
        <f>IF('START - AWARD DETAILS'!$D$14="","",'START - AWARD DETAILS'!$D$14)</f>
        <v/>
      </c>
      <c r="E7" s="12"/>
      <c r="F7" s="12"/>
      <c r="G7" s="12"/>
      <c r="H7" s="12"/>
      <c r="I7" s="13"/>
      <c r="J7" s="9"/>
      <c r="K7" s="8"/>
      <c r="L7" s="8"/>
      <c r="M7" s="8"/>
      <c r="N7" s="8"/>
      <c r="O7" s="8"/>
      <c r="P7" s="8"/>
      <c r="Q7" s="8"/>
      <c r="R7" s="8"/>
      <c r="S7" s="8"/>
      <c r="T7" s="8"/>
      <c r="U7" s="8"/>
      <c r="V7" s="8"/>
      <c r="W7" s="8"/>
      <c r="X7" s="8"/>
      <c r="Y7" s="1"/>
      <c r="Z7" s="1"/>
      <c r="AA7" s="1"/>
    </row>
    <row r="8" spans="1:27" ht="7.5" customHeight="1">
      <c r="A8" s="1"/>
      <c r="B8" s="7"/>
      <c r="C8" s="7"/>
      <c r="D8" s="7"/>
      <c r="E8" s="7"/>
      <c r="F8" s="7"/>
      <c r="G8" s="7"/>
      <c r="H8" s="7"/>
      <c r="I8" s="7"/>
      <c r="J8" s="7"/>
      <c r="K8" s="1"/>
      <c r="L8" s="1"/>
      <c r="M8" s="1"/>
      <c r="N8" s="1"/>
      <c r="O8" s="1"/>
      <c r="P8" s="1"/>
      <c r="Q8" s="1"/>
      <c r="R8" s="1"/>
      <c r="S8" s="1"/>
      <c r="T8" s="1"/>
      <c r="U8" s="1"/>
      <c r="V8" s="1"/>
      <c r="W8" s="1"/>
      <c r="X8" s="1"/>
      <c r="Y8" s="1"/>
      <c r="Z8" s="1"/>
      <c r="AA8" s="1"/>
    </row>
    <row r="9" spans="1:27" ht="19.5" customHeight="1">
      <c r="A9" s="1"/>
      <c r="B9" s="7"/>
      <c r="C9" s="490" t="s">
        <v>23</v>
      </c>
      <c r="D9" s="491"/>
      <c r="E9" s="491"/>
      <c r="F9" s="491"/>
      <c r="G9" s="491"/>
      <c r="H9" s="491"/>
      <c r="I9" s="492"/>
      <c r="J9" s="7"/>
      <c r="K9" s="1"/>
      <c r="L9" s="1"/>
      <c r="M9" s="1"/>
      <c r="N9" s="1"/>
      <c r="O9" s="1"/>
      <c r="P9" s="1"/>
      <c r="Q9" s="1"/>
      <c r="R9" s="1"/>
      <c r="S9" s="1"/>
      <c r="T9" s="1"/>
      <c r="U9" s="1"/>
      <c r="V9" s="1"/>
      <c r="W9" s="1"/>
      <c r="X9" s="1"/>
      <c r="Y9" s="1"/>
      <c r="Z9" s="1"/>
      <c r="AA9" s="1"/>
    </row>
    <row r="10" spans="1:27" ht="7.5" customHeight="1">
      <c r="A10" s="1"/>
      <c r="B10" s="7"/>
      <c r="C10" s="7"/>
      <c r="D10" s="7"/>
      <c r="E10" s="7"/>
      <c r="F10" s="7"/>
      <c r="G10" s="7"/>
      <c r="H10" s="7"/>
      <c r="I10" s="7"/>
      <c r="J10" s="7"/>
      <c r="K10" s="1"/>
      <c r="L10" s="1"/>
      <c r="M10" s="1"/>
      <c r="N10" s="1"/>
      <c r="O10" s="1"/>
      <c r="P10" s="1"/>
      <c r="Q10" s="1"/>
      <c r="R10" s="1"/>
      <c r="S10" s="1"/>
      <c r="T10" s="1"/>
      <c r="U10" s="1"/>
      <c r="V10" s="1"/>
      <c r="W10" s="1"/>
      <c r="X10" s="1"/>
      <c r="Y10" s="1"/>
      <c r="Z10" s="1"/>
      <c r="AA10" s="1"/>
    </row>
    <row r="11" spans="1:27" ht="30" customHeight="1">
      <c r="A11" s="1"/>
      <c r="B11" s="7"/>
      <c r="C11" s="17" t="s">
        <v>24</v>
      </c>
      <c r="D11" s="18" t="s">
        <v>25</v>
      </c>
      <c r="E11" s="18" t="s">
        <v>26</v>
      </c>
      <c r="F11" s="18" t="s">
        <v>27</v>
      </c>
      <c r="G11" s="18" t="s">
        <v>28</v>
      </c>
      <c r="H11" s="19" t="s">
        <v>29</v>
      </c>
      <c r="I11" s="20" t="s">
        <v>30</v>
      </c>
      <c r="J11" s="7"/>
      <c r="K11" s="1"/>
      <c r="L11" s="1"/>
      <c r="M11" s="1"/>
      <c r="N11" s="1"/>
      <c r="O11" s="1"/>
      <c r="P11" s="1"/>
      <c r="Q11" s="1"/>
      <c r="R11" s="1"/>
      <c r="S11" s="1"/>
      <c r="T11" s="1"/>
      <c r="U11" s="1"/>
      <c r="V11" s="1"/>
      <c r="W11" s="1"/>
      <c r="X11" s="1"/>
      <c r="Y11" s="1"/>
      <c r="Z11" s="1"/>
      <c r="AA11" s="1"/>
    </row>
    <row r="12" spans="1:27" ht="30" customHeight="1" collapsed="1">
      <c r="A12" s="1"/>
      <c r="B12" s="7"/>
      <c r="C12" s="21" t="s">
        <v>31</v>
      </c>
      <c r="D12" s="22">
        <f t="shared" ref="D12:H12" si="0">SUM(D13:D19)</f>
        <v>0</v>
      </c>
      <c r="E12" s="22">
        <f t="shared" si="0"/>
        <v>0</v>
      </c>
      <c r="F12" s="22">
        <f t="shared" si="0"/>
        <v>0</v>
      </c>
      <c r="G12" s="22">
        <f t="shared" si="0"/>
        <v>0</v>
      </c>
      <c r="H12" s="22">
        <f t="shared" si="0"/>
        <v>0</v>
      </c>
      <c r="I12" s="23">
        <f t="shared" ref="I12:I20" si="1">SUM(D12:H12)</f>
        <v>0</v>
      </c>
      <c r="J12" s="7"/>
      <c r="K12" s="1"/>
      <c r="L12" s="1"/>
      <c r="M12" s="1"/>
      <c r="N12" s="1"/>
      <c r="O12" s="1"/>
      <c r="P12" s="1"/>
      <c r="Q12" s="1"/>
      <c r="R12" s="1"/>
      <c r="S12" s="1"/>
      <c r="T12" s="1"/>
      <c r="U12" s="1"/>
      <c r="V12" s="1"/>
      <c r="W12" s="1"/>
      <c r="X12" s="1"/>
      <c r="Y12" s="1"/>
      <c r="Z12" s="1"/>
      <c r="AA12" s="1"/>
    </row>
    <row r="13" spans="1:27" ht="30" hidden="1" customHeight="1" outlineLevel="1">
      <c r="A13" s="1"/>
      <c r="B13" s="7"/>
      <c r="C13" s="24" t="s">
        <v>32</v>
      </c>
      <c r="D13" s="25">
        <f>'2. Annual Costs of Staff Posts'!L63</f>
        <v>0</v>
      </c>
      <c r="E13" s="25">
        <f>'2. Annual Costs of Staff Posts'!Q63</f>
        <v>0</v>
      </c>
      <c r="F13" s="25">
        <f>'2. Annual Costs of Staff Posts'!V63</f>
        <v>0</v>
      </c>
      <c r="G13" s="25">
        <f>'2. Annual Costs of Staff Posts'!AA63</f>
        <v>0</v>
      </c>
      <c r="H13" s="26">
        <f>'2. Annual Costs of Staff Posts'!AF63</f>
        <v>0</v>
      </c>
      <c r="I13" s="27">
        <f t="shared" si="1"/>
        <v>0</v>
      </c>
      <c r="J13" s="7"/>
      <c r="K13" s="1"/>
      <c r="L13" s="1"/>
      <c r="M13" s="1"/>
      <c r="N13" s="1"/>
      <c r="O13" s="1"/>
      <c r="P13" s="1"/>
      <c r="Q13" s="1"/>
      <c r="R13" s="1"/>
      <c r="S13" s="1"/>
      <c r="T13" s="1"/>
      <c r="U13" s="1"/>
      <c r="V13" s="1"/>
      <c r="W13" s="1"/>
      <c r="X13" s="1"/>
      <c r="Y13" s="1"/>
      <c r="Z13" s="1"/>
      <c r="AA13" s="1"/>
    </row>
    <row r="14" spans="1:27" ht="30" hidden="1" customHeight="1" outlineLevel="1">
      <c r="A14" s="1"/>
      <c r="B14" s="7"/>
      <c r="C14" s="28" t="s">
        <v>33</v>
      </c>
      <c r="D14" s="29">
        <f>'3.Travel,Subsistence&amp;Conference'!I32</f>
        <v>0</v>
      </c>
      <c r="E14" s="29">
        <f>'3.Travel,Subsistence&amp;Conference'!K32</f>
        <v>0</v>
      </c>
      <c r="F14" s="29">
        <f>'3.Travel,Subsistence&amp;Conference'!M32</f>
        <v>0</v>
      </c>
      <c r="G14" s="29">
        <f>'3.Travel,Subsistence&amp;Conference'!O32</f>
        <v>0</v>
      </c>
      <c r="H14" s="30">
        <f>'3.Travel,Subsistence&amp;Conference'!Q32</f>
        <v>0</v>
      </c>
      <c r="I14" s="31">
        <f t="shared" si="1"/>
        <v>0</v>
      </c>
      <c r="J14" s="7"/>
      <c r="K14" s="1"/>
      <c r="L14" s="1"/>
      <c r="M14" s="1"/>
      <c r="N14" s="1"/>
      <c r="O14" s="1"/>
      <c r="P14" s="1"/>
      <c r="Q14" s="1"/>
      <c r="R14" s="1"/>
      <c r="S14" s="1"/>
      <c r="T14" s="1"/>
      <c r="U14" s="1"/>
      <c r="V14" s="1"/>
      <c r="W14" s="1"/>
      <c r="X14" s="1"/>
      <c r="Y14" s="1"/>
      <c r="Z14" s="1"/>
      <c r="AA14" s="1"/>
    </row>
    <row r="15" spans="1:27" ht="30" hidden="1" customHeight="1" outlineLevel="1">
      <c r="A15" s="1"/>
      <c r="B15" s="7"/>
      <c r="C15" s="28" t="s">
        <v>14</v>
      </c>
      <c r="D15" s="29">
        <f>'4. Equipment'!H32</f>
        <v>0</v>
      </c>
      <c r="E15" s="29">
        <f>'4. Equipment'!J32</f>
        <v>0</v>
      </c>
      <c r="F15" s="29">
        <f>'4. Equipment'!L32</f>
        <v>0</v>
      </c>
      <c r="G15" s="29">
        <f>'4. Equipment'!N32</f>
        <v>0</v>
      </c>
      <c r="H15" s="29">
        <f>'4. Equipment'!P32</f>
        <v>0</v>
      </c>
      <c r="I15" s="31">
        <f t="shared" si="1"/>
        <v>0</v>
      </c>
      <c r="J15" s="7"/>
      <c r="K15" s="1"/>
      <c r="L15" s="1"/>
      <c r="M15" s="1"/>
      <c r="N15" s="1"/>
      <c r="O15" s="1"/>
      <c r="P15" s="1"/>
      <c r="Q15" s="1"/>
      <c r="R15" s="1"/>
      <c r="S15" s="1"/>
      <c r="T15" s="1"/>
      <c r="U15" s="1"/>
      <c r="V15" s="1"/>
      <c r="W15" s="1"/>
      <c r="X15" s="1"/>
      <c r="Y15" s="1"/>
      <c r="Z15" s="1"/>
      <c r="AA15" s="1"/>
    </row>
    <row r="16" spans="1:27" ht="30" hidden="1" customHeight="1" outlineLevel="1">
      <c r="A16" s="1"/>
      <c r="B16" s="7"/>
      <c r="C16" s="28" t="s">
        <v>15</v>
      </c>
      <c r="D16" s="29">
        <f>'5. Consumables'!H32</f>
        <v>0</v>
      </c>
      <c r="E16" s="29">
        <f>'5. Consumables'!J32</f>
        <v>0</v>
      </c>
      <c r="F16" s="29">
        <f>'5. Consumables'!L32</f>
        <v>0</v>
      </c>
      <c r="G16" s="29">
        <f>'5. Consumables'!N32</f>
        <v>0</v>
      </c>
      <c r="H16" s="29">
        <f>'5. Consumables'!P32</f>
        <v>0</v>
      </c>
      <c r="I16" s="31">
        <f t="shared" si="1"/>
        <v>0</v>
      </c>
      <c r="J16" s="7"/>
      <c r="K16" s="1"/>
      <c r="L16" s="1"/>
      <c r="M16" s="1"/>
      <c r="N16" s="1"/>
      <c r="O16" s="1"/>
      <c r="P16" s="1"/>
      <c r="Q16" s="1"/>
      <c r="R16" s="1"/>
      <c r="S16" s="1"/>
      <c r="T16" s="1"/>
      <c r="U16" s="1"/>
      <c r="V16" s="1"/>
      <c r="W16" s="1"/>
      <c r="X16" s="1"/>
      <c r="Y16" s="1"/>
      <c r="Z16" s="1"/>
      <c r="AA16" s="1"/>
    </row>
    <row r="17" spans="1:27" ht="30" hidden="1" customHeight="1" outlineLevel="1">
      <c r="A17" s="1"/>
      <c r="B17" s="7"/>
      <c r="C17" s="28" t="s">
        <v>16</v>
      </c>
      <c r="D17" s="29">
        <f>'6. PPIEP'!H32</f>
        <v>0</v>
      </c>
      <c r="E17" s="29">
        <f>'6. PPIEP'!J32</f>
        <v>0</v>
      </c>
      <c r="F17" s="29">
        <f>'6. PPIEP'!L32</f>
        <v>0</v>
      </c>
      <c r="G17" s="29">
        <f>'6. PPIEP'!N32</f>
        <v>0</v>
      </c>
      <c r="H17" s="29">
        <f>'6. PPIEP'!P32</f>
        <v>0</v>
      </c>
      <c r="I17" s="31">
        <f t="shared" si="1"/>
        <v>0</v>
      </c>
      <c r="J17" s="7"/>
      <c r="K17" s="1"/>
      <c r="L17" s="1"/>
      <c r="M17" s="1"/>
      <c r="N17" s="1"/>
      <c r="O17" s="1"/>
      <c r="P17" s="1"/>
      <c r="Q17" s="1"/>
      <c r="R17" s="1"/>
      <c r="S17" s="1"/>
      <c r="T17" s="1"/>
      <c r="U17" s="1"/>
      <c r="V17" s="1"/>
      <c r="W17" s="1"/>
      <c r="X17" s="1"/>
      <c r="Y17" s="1"/>
      <c r="Z17" s="1"/>
      <c r="AA17" s="1"/>
    </row>
    <row r="18" spans="1:27" ht="30" hidden="1" customHeight="1" outlineLevel="1">
      <c r="A18" s="1"/>
      <c r="B18" s="7"/>
      <c r="C18" s="28" t="s">
        <v>17</v>
      </c>
      <c r="D18" s="29">
        <f>'7. Dissemination'!H32</f>
        <v>0</v>
      </c>
      <c r="E18" s="29">
        <f>'7. Dissemination'!J32</f>
        <v>0</v>
      </c>
      <c r="F18" s="29">
        <f>'7. Dissemination'!L32</f>
        <v>0</v>
      </c>
      <c r="G18" s="29">
        <f>'7. Dissemination'!N32</f>
        <v>0</v>
      </c>
      <c r="H18" s="29">
        <f>'7. Dissemination'!P32</f>
        <v>0</v>
      </c>
      <c r="I18" s="31">
        <f t="shared" si="1"/>
        <v>0</v>
      </c>
      <c r="J18" s="7"/>
      <c r="K18" s="1"/>
      <c r="L18" s="1"/>
      <c r="M18" s="1"/>
      <c r="N18" s="1"/>
      <c r="O18" s="1"/>
      <c r="P18" s="1"/>
      <c r="Q18" s="1"/>
      <c r="R18" s="1"/>
      <c r="S18" s="1"/>
      <c r="T18" s="1"/>
      <c r="U18" s="1"/>
      <c r="V18" s="1"/>
      <c r="W18" s="1"/>
      <c r="X18" s="1"/>
      <c r="Y18" s="1"/>
      <c r="Z18" s="1"/>
      <c r="AA18" s="1"/>
    </row>
    <row r="19" spans="1:27" ht="30" hidden="1" customHeight="1" outlineLevel="1">
      <c r="A19" s="1"/>
      <c r="B19" s="7"/>
      <c r="C19" s="32" t="s">
        <v>34</v>
      </c>
      <c r="D19" s="33">
        <f>'8. Other Direct Costs '!H32</f>
        <v>0</v>
      </c>
      <c r="E19" s="33">
        <f>'8. Other Direct Costs '!J32</f>
        <v>0</v>
      </c>
      <c r="F19" s="33">
        <f>'8. Other Direct Costs '!L32</f>
        <v>0</v>
      </c>
      <c r="G19" s="33">
        <f>'8. Other Direct Costs '!N32</f>
        <v>0</v>
      </c>
      <c r="H19" s="33">
        <f>'8. Other Direct Costs '!P32</f>
        <v>0</v>
      </c>
      <c r="I19" s="34">
        <f t="shared" si="1"/>
        <v>0</v>
      </c>
      <c r="J19" s="7"/>
      <c r="K19" s="1"/>
      <c r="L19" s="1"/>
      <c r="M19" s="1"/>
      <c r="N19" s="1"/>
      <c r="O19" s="1"/>
      <c r="P19" s="1"/>
      <c r="Q19" s="1"/>
      <c r="R19" s="1"/>
      <c r="S19" s="1"/>
      <c r="T19" s="1"/>
      <c r="U19" s="1"/>
      <c r="V19" s="1"/>
      <c r="W19" s="1"/>
      <c r="X19" s="1"/>
      <c r="Y19" s="1"/>
      <c r="Z19" s="1"/>
      <c r="AA19" s="1"/>
    </row>
    <row r="20" spans="1:27" ht="30" customHeight="1">
      <c r="A20" s="1"/>
      <c r="B20" s="7"/>
      <c r="C20" s="21" t="s">
        <v>35</v>
      </c>
      <c r="D20" s="22">
        <f>'9. INDIRECT COSTS'!J27</f>
        <v>0</v>
      </c>
      <c r="E20" s="22">
        <f>'9. INDIRECT COSTS'!N27</f>
        <v>0</v>
      </c>
      <c r="F20" s="22">
        <f>'9. INDIRECT COSTS'!R27</f>
        <v>0</v>
      </c>
      <c r="G20" s="22">
        <f>'9. INDIRECT COSTS'!V27</f>
        <v>0</v>
      </c>
      <c r="H20" s="35">
        <f>'9. INDIRECT COSTS'!Z27</f>
        <v>0</v>
      </c>
      <c r="I20" s="23">
        <f t="shared" si="1"/>
        <v>0</v>
      </c>
      <c r="J20" s="7"/>
      <c r="K20" s="1"/>
      <c r="L20" s="1"/>
      <c r="M20" s="1"/>
      <c r="N20" s="1"/>
      <c r="O20" s="1"/>
      <c r="P20" s="1"/>
      <c r="Q20" s="1"/>
      <c r="R20" s="1"/>
      <c r="S20" s="1"/>
      <c r="T20" s="1"/>
      <c r="U20" s="1"/>
      <c r="V20" s="1"/>
      <c r="W20" s="1"/>
      <c r="X20" s="1"/>
      <c r="Y20" s="1"/>
      <c r="Z20" s="1"/>
      <c r="AA20" s="1"/>
    </row>
    <row r="21" spans="1:27" ht="30" customHeight="1">
      <c r="A21" s="1"/>
      <c r="B21" s="7"/>
      <c r="C21" s="36" t="s">
        <v>36</v>
      </c>
      <c r="D21" s="37">
        <f t="shared" ref="D21:I21" si="2">D20+D12</f>
        <v>0</v>
      </c>
      <c r="E21" s="37">
        <f t="shared" si="2"/>
        <v>0</v>
      </c>
      <c r="F21" s="37">
        <f t="shared" si="2"/>
        <v>0</v>
      </c>
      <c r="G21" s="37">
        <f t="shared" si="2"/>
        <v>0</v>
      </c>
      <c r="H21" s="38">
        <f t="shared" si="2"/>
        <v>0</v>
      </c>
      <c r="I21" s="23">
        <f t="shared" si="2"/>
        <v>0</v>
      </c>
      <c r="J21" s="7"/>
      <c r="K21" s="1"/>
      <c r="L21" s="1"/>
      <c r="M21" s="1"/>
      <c r="N21" s="1"/>
      <c r="O21" s="1"/>
      <c r="P21" s="1"/>
      <c r="Q21" s="1"/>
      <c r="R21" s="1"/>
      <c r="S21" s="1"/>
      <c r="T21" s="1"/>
      <c r="U21" s="1"/>
      <c r="V21" s="1"/>
      <c r="W21" s="1"/>
      <c r="X21" s="1"/>
      <c r="Y21" s="1"/>
      <c r="Z21" s="1"/>
      <c r="AA21" s="1"/>
    </row>
    <row r="22" spans="1:27" ht="7.5" customHeight="1">
      <c r="A22" s="1"/>
      <c r="B22" s="7"/>
      <c r="C22" s="7"/>
      <c r="D22" s="7"/>
      <c r="E22" s="7"/>
      <c r="F22" s="7"/>
      <c r="G22" s="7"/>
      <c r="H22" s="7"/>
      <c r="I22" s="7"/>
      <c r="J22" s="7"/>
      <c r="K22" s="1"/>
      <c r="L22" s="1"/>
      <c r="M22" s="1"/>
      <c r="N22" s="1"/>
      <c r="O22" s="1"/>
      <c r="P22" s="1"/>
      <c r="Q22" s="1"/>
      <c r="R22" s="1"/>
      <c r="S22" s="1"/>
      <c r="T22" s="1"/>
      <c r="U22" s="1"/>
      <c r="V22" s="1"/>
      <c r="W22" s="1"/>
      <c r="X22" s="1"/>
      <c r="Y22" s="1"/>
      <c r="Z22" s="1"/>
      <c r="AA22" s="1"/>
    </row>
    <row r="23" spans="1:27" ht="7.5" customHeight="1">
      <c r="A23" s="1"/>
      <c r="B23" s="7"/>
      <c r="C23" s="7"/>
      <c r="D23" s="7"/>
      <c r="E23" s="7"/>
      <c r="F23" s="7"/>
      <c r="G23" s="7"/>
      <c r="H23" s="7"/>
      <c r="I23" s="7"/>
      <c r="J23" s="7"/>
      <c r="K23" s="1"/>
      <c r="L23" s="1"/>
      <c r="M23" s="1"/>
      <c r="N23" s="1"/>
      <c r="O23" s="1"/>
      <c r="P23" s="1"/>
      <c r="Q23" s="1"/>
      <c r="R23" s="1"/>
      <c r="S23" s="1"/>
      <c r="T23" s="1"/>
      <c r="U23" s="1"/>
      <c r="V23" s="1"/>
      <c r="W23" s="1"/>
      <c r="X23" s="1"/>
      <c r="Y23" s="1"/>
      <c r="Z23" s="1"/>
      <c r="AA23" s="1"/>
    </row>
    <row r="24" spans="1:27" ht="30" customHeight="1">
      <c r="A24" s="1"/>
      <c r="B24" s="7"/>
      <c r="C24" s="17" t="s">
        <v>37</v>
      </c>
      <c r="D24" s="18" t="s">
        <v>25</v>
      </c>
      <c r="E24" s="18" t="s">
        <v>26</v>
      </c>
      <c r="F24" s="18" t="s">
        <v>27</v>
      </c>
      <c r="G24" s="18" t="s">
        <v>28</v>
      </c>
      <c r="H24" s="19" t="s">
        <v>29</v>
      </c>
      <c r="I24" s="20" t="s">
        <v>30</v>
      </c>
      <c r="J24" s="7"/>
      <c r="K24" s="1"/>
      <c r="L24" s="1"/>
      <c r="M24" s="1"/>
      <c r="N24" s="1"/>
      <c r="O24" s="1"/>
      <c r="P24" s="1"/>
      <c r="Q24" s="1"/>
      <c r="R24" s="1"/>
      <c r="S24" s="1"/>
      <c r="T24" s="1"/>
      <c r="U24" s="1"/>
      <c r="V24" s="1"/>
      <c r="W24" s="1"/>
      <c r="X24" s="1"/>
      <c r="Y24" s="1"/>
      <c r="Z24" s="1"/>
      <c r="AA24" s="1"/>
    </row>
    <row r="25" spans="1:27" ht="30" customHeight="1" collapsed="1">
      <c r="A25" s="1"/>
      <c r="B25" s="7"/>
      <c r="C25" s="21" t="s">
        <v>31</v>
      </c>
      <c r="D25" s="39" t="str">
        <f t="shared" ref="D25:H25" si="3">IFERROR(D12/D21,"")</f>
        <v/>
      </c>
      <c r="E25" s="39" t="str">
        <f t="shared" si="3"/>
        <v/>
      </c>
      <c r="F25" s="39" t="str">
        <f t="shared" si="3"/>
        <v/>
      </c>
      <c r="G25" s="39" t="str">
        <f t="shared" si="3"/>
        <v/>
      </c>
      <c r="H25" s="39" t="str">
        <f t="shared" si="3"/>
        <v/>
      </c>
      <c r="I25" s="40" t="str">
        <f>IFERROR(I12/$I$21,"")</f>
        <v/>
      </c>
      <c r="J25" s="7"/>
      <c r="K25" s="1"/>
      <c r="L25" s="1"/>
      <c r="M25" s="1"/>
      <c r="N25" s="1"/>
      <c r="O25" s="1"/>
      <c r="P25" s="1"/>
      <c r="Q25" s="1"/>
      <c r="R25" s="1"/>
      <c r="S25" s="1"/>
      <c r="T25" s="1"/>
      <c r="U25" s="1"/>
      <c r="V25" s="1"/>
      <c r="W25" s="1"/>
      <c r="X25" s="1"/>
      <c r="Y25" s="1"/>
      <c r="Z25" s="1"/>
      <c r="AA25" s="1"/>
    </row>
    <row r="26" spans="1:27" ht="30" hidden="1" customHeight="1" outlineLevel="1">
      <c r="A26" s="1"/>
      <c r="B26" s="7"/>
      <c r="C26" s="24" t="s">
        <v>32</v>
      </c>
      <c r="D26" s="41" t="str">
        <f t="shared" ref="D26:D32" si="4">IFERROR(D13/$D$12,"")</f>
        <v/>
      </c>
      <c r="E26" s="41" t="str">
        <f t="shared" ref="E26:E32" si="5">IFERROR(E13/$E$12,"")</f>
        <v/>
      </c>
      <c r="F26" s="41" t="str">
        <f t="shared" ref="F26:F32" si="6">IFERROR(F13/$F$12,"")</f>
        <v/>
      </c>
      <c r="G26" s="41" t="str">
        <f t="shared" ref="G26:G32" si="7">IFERROR(G13/$G$12,"")</f>
        <v/>
      </c>
      <c r="H26" s="41" t="str">
        <f t="shared" ref="H26:H32" si="8">IFERROR(H13/$H$12,"")</f>
        <v/>
      </c>
      <c r="I26" s="42" t="str">
        <f t="shared" ref="I26:I32" si="9">IFERROR(I13/$I$12,"")</f>
        <v/>
      </c>
      <c r="J26" s="7"/>
      <c r="K26" s="1"/>
      <c r="L26" s="1"/>
      <c r="M26" s="1"/>
      <c r="N26" s="1"/>
      <c r="O26" s="1"/>
      <c r="P26" s="1"/>
      <c r="Q26" s="1"/>
      <c r="R26" s="1"/>
      <c r="S26" s="1"/>
      <c r="T26" s="1"/>
      <c r="U26" s="1"/>
      <c r="V26" s="1"/>
      <c r="W26" s="1"/>
      <c r="X26" s="1"/>
      <c r="Y26" s="1"/>
      <c r="Z26" s="1"/>
      <c r="AA26" s="1"/>
    </row>
    <row r="27" spans="1:27" ht="30" hidden="1" customHeight="1" outlineLevel="1">
      <c r="A27" s="1"/>
      <c r="B27" s="7"/>
      <c r="C27" s="28" t="s">
        <v>33</v>
      </c>
      <c r="D27" s="41" t="str">
        <f t="shared" si="4"/>
        <v/>
      </c>
      <c r="E27" s="41" t="str">
        <f t="shared" si="5"/>
        <v/>
      </c>
      <c r="F27" s="41" t="str">
        <f t="shared" si="6"/>
        <v/>
      </c>
      <c r="G27" s="41" t="str">
        <f t="shared" si="7"/>
        <v/>
      </c>
      <c r="H27" s="41" t="str">
        <f t="shared" si="8"/>
        <v/>
      </c>
      <c r="I27" s="42" t="str">
        <f t="shared" si="9"/>
        <v/>
      </c>
      <c r="J27" s="7"/>
      <c r="K27" s="1"/>
      <c r="L27" s="1"/>
      <c r="M27" s="1"/>
      <c r="N27" s="1"/>
      <c r="O27" s="1"/>
      <c r="P27" s="1"/>
      <c r="Q27" s="1"/>
      <c r="R27" s="1"/>
      <c r="S27" s="1"/>
      <c r="T27" s="1"/>
      <c r="U27" s="1"/>
      <c r="V27" s="1"/>
      <c r="W27" s="1"/>
      <c r="X27" s="1"/>
      <c r="Y27" s="1"/>
      <c r="Z27" s="1"/>
      <c r="AA27" s="1"/>
    </row>
    <row r="28" spans="1:27" ht="30" hidden="1" customHeight="1" outlineLevel="1">
      <c r="A28" s="1"/>
      <c r="B28" s="7"/>
      <c r="C28" s="28" t="s">
        <v>14</v>
      </c>
      <c r="D28" s="41" t="str">
        <f t="shared" si="4"/>
        <v/>
      </c>
      <c r="E28" s="41" t="str">
        <f t="shared" si="5"/>
        <v/>
      </c>
      <c r="F28" s="41" t="str">
        <f t="shared" si="6"/>
        <v/>
      </c>
      <c r="G28" s="41" t="str">
        <f t="shared" si="7"/>
        <v/>
      </c>
      <c r="H28" s="41" t="str">
        <f t="shared" si="8"/>
        <v/>
      </c>
      <c r="I28" s="42" t="str">
        <f t="shared" si="9"/>
        <v/>
      </c>
      <c r="J28" s="7"/>
      <c r="K28" s="1"/>
      <c r="L28" s="1"/>
      <c r="M28" s="1"/>
      <c r="N28" s="1"/>
      <c r="O28" s="1"/>
      <c r="P28" s="1"/>
      <c r="Q28" s="1"/>
      <c r="R28" s="1"/>
      <c r="S28" s="1"/>
      <c r="T28" s="1"/>
      <c r="U28" s="1"/>
      <c r="V28" s="1"/>
      <c r="W28" s="1"/>
      <c r="X28" s="1"/>
      <c r="Y28" s="1"/>
      <c r="Z28" s="1"/>
      <c r="AA28" s="1"/>
    </row>
    <row r="29" spans="1:27" ht="30" hidden="1" customHeight="1" outlineLevel="1">
      <c r="A29" s="1"/>
      <c r="B29" s="7"/>
      <c r="C29" s="28" t="s">
        <v>15</v>
      </c>
      <c r="D29" s="41" t="str">
        <f t="shared" si="4"/>
        <v/>
      </c>
      <c r="E29" s="41" t="str">
        <f t="shared" si="5"/>
        <v/>
      </c>
      <c r="F29" s="41" t="str">
        <f t="shared" si="6"/>
        <v/>
      </c>
      <c r="G29" s="41" t="str">
        <f t="shared" si="7"/>
        <v/>
      </c>
      <c r="H29" s="41" t="str">
        <f t="shared" si="8"/>
        <v/>
      </c>
      <c r="I29" s="42" t="str">
        <f t="shared" si="9"/>
        <v/>
      </c>
      <c r="J29" s="7"/>
      <c r="K29" s="1"/>
      <c r="L29" s="1"/>
      <c r="M29" s="1"/>
      <c r="N29" s="1"/>
      <c r="O29" s="1"/>
      <c r="P29" s="1"/>
      <c r="Q29" s="1"/>
      <c r="R29" s="1"/>
      <c r="S29" s="1"/>
      <c r="T29" s="1"/>
      <c r="U29" s="1"/>
      <c r="V29" s="1"/>
      <c r="W29" s="1"/>
      <c r="X29" s="1"/>
      <c r="Y29" s="1"/>
      <c r="Z29" s="1"/>
      <c r="AA29" s="1"/>
    </row>
    <row r="30" spans="1:27" ht="30" hidden="1" customHeight="1" outlineLevel="1">
      <c r="A30" s="1"/>
      <c r="B30" s="7"/>
      <c r="C30" s="28" t="s">
        <v>16</v>
      </c>
      <c r="D30" s="41" t="str">
        <f t="shared" si="4"/>
        <v/>
      </c>
      <c r="E30" s="41" t="str">
        <f t="shared" si="5"/>
        <v/>
      </c>
      <c r="F30" s="41" t="str">
        <f t="shared" si="6"/>
        <v/>
      </c>
      <c r="G30" s="41" t="str">
        <f t="shared" si="7"/>
        <v/>
      </c>
      <c r="H30" s="41" t="str">
        <f t="shared" si="8"/>
        <v/>
      </c>
      <c r="I30" s="42" t="str">
        <f t="shared" si="9"/>
        <v/>
      </c>
      <c r="J30" s="7"/>
      <c r="K30" s="1"/>
      <c r="L30" s="1"/>
      <c r="M30" s="1"/>
      <c r="N30" s="1"/>
      <c r="O30" s="1"/>
      <c r="P30" s="1"/>
      <c r="Q30" s="1"/>
      <c r="R30" s="1"/>
      <c r="S30" s="1"/>
      <c r="T30" s="1"/>
      <c r="U30" s="1"/>
      <c r="V30" s="1"/>
      <c r="W30" s="1"/>
      <c r="X30" s="1"/>
      <c r="Y30" s="1"/>
      <c r="Z30" s="1"/>
      <c r="AA30" s="1"/>
    </row>
    <row r="31" spans="1:27" ht="30" hidden="1" customHeight="1" outlineLevel="1">
      <c r="A31" s="1"/>
      <c r="B31" s="7"/>
      <c r="C31" s="28" t="s">
        <v>17</v>
      </c>
      <c r="D31" s="41" t="str">
        <f t="shared" si="4"/>
        <v/>
      </c>
      <c r="E31" s="41" t="str">
        <f t="shared" si="5"/>
        <v/>
      </c>
      <c r="F31" s="41" t="str">
        <f t="shared" si="6"/>
        <v/>
      </c>
      <c r="G31" s="41" t="str">
        <f t="shared" si="7"/>
        <v/>
      </c>
      <c r="H31" s="41" t="str">
        <f t="shared" si="8"/>
        <v/>
      </c>
      <c r="I31" s="42" t="str">
        <f t="shared" si="9"/>
        <v/>
      </c>
      <c r="J31" s="7"/>
      <c r="K31" s="1"/>
      <c r="L31" s="1"/>
      <c r="M31" s="1"/>
      <c r="N31" s="1"/>
      <c r="O31" s="1"/>
      <c r="P31" s="1"/>
      <c r="Q31" s="1"/>
      <c r="R31" s="1"/>
      <c r="S31" s="1"/>
      <c r="T31" s="1"/>
      <c r="U31" s="1"/>
      <c r="V31" s="1"/>
      <c r="W31" s="1"/>
      <c r="X31" s="1"/>
      <c r="Y31" s="1"/>
      <c r="Z31" s="1"/>
      <c r="AA31" s="1"/>
    </row>
    <row r="32" spans="1:27" ht="30" hidden="1" customHeight="1" outlineLevel="1">
      <c r="A32" s="1"/>
      <c r="B32" s="7"/>
      <c r="C32" s="32" t="s">
        <v>34</v>
      </c>
      <c r="D32" s="41" t="str">
        <f t="shared" si="4"/>
        <v/>
      </c>
      <c r="E32" s="41" t="str">
        <f t="shared" si="5"/>
        <v/>
      </c>
      <c r="F32" s="41" t="str">
        <f t="shared" si="6"/>
        <v/>
      </c>
      <c r="G32" s="41" t="str">
        <f t="shared" si="7"/>
        <v/>
      </c>
      <c r="H32" s="41" t="str">
        <f t="shared" si="8"/>
        <v/>
      </c>
      <c r="I32" s="42" t="str">
        <f t="shared" si="9"/>
        <v/>
      </c>
      <c r="J32" s="7"/>
      <c r="K32" s="1"/>
      <c r="L32" s="1"/>
      <c r="M32" s="1"/>
      <c r="N32" s="1"/>
      <c r="O32" s="1"/>
      <c r="P32" s="1"/>
      <c r="Q32" s="1"/>
      <c r="R32" s="1"/>
      <c r="S32" s="1"/>
      <c r="T32" s="1"/>
      <c r="U32" s="1"/>
      <c r="V32" s="1"/>
      <c r="W32" s="1"/>
      <c r="X32" s="1"/>
      <c r="Y32" s="1"/>
      <c r="Z32" s="1"/>
      <c r="AA32" s="1"/>
    </row>
    <row r="33" spans="1:27" ht="30" customHeight="1">
      <c r="A33" s="1"/>
      <c r="B33" s="7"/>
      <c r="C33" s="21" t="s">
        <v>35</v>
      </c>
      <c r="D33" s="39" t="str">
        <f t="shared" ref="D33:I33" si="10">IFERROR(D20/D21,"")</f>
        <v/>
      </c>
      <c r="E33" s="39" t="str">
        <f t="shared" si="10"/>
        <v/>
      </c>
      <c r="F33" s="39" t="str">
        <f t="shared" si="10"/>
        <v/>
      </c>
      <c r="G33" s="39" t="str">
        <f t="shared" si="10"/>
        <v/>
      </c>
      <c r="H33" s="39" t="str">
        <f t="shared" si="10"/>
        <v/>
      </c>
      <c r="I33" s="40" t="str">
        <f t="shared" si="10"/>
        <v/>
      </c>
      <c r="J33" s="7"/>
      <c r="K33" s="1"/>
      <c r="L33" s="1"/>
      <c r="M33" s="1"/>
      <c r="N33" s="1"/>
      <c r="O33" s="1"/>
      <c r="P33" s="1"/>
      <c r="Q33" s="1"/>
      <c r="R33" s="1"/>
      <c r="S33" s="1"/>
      <c r="T33" s="1"/>
      <c r="U33" s="1"/>
      <c r="V33" s="1"/>
      <c r="W33" s="1"/>
      <c r="X33" s="1"/>
      <c r="Y33" s="1"/>
      <c r="Z33" s="1"/>
      <c r="AA33" s="1"/>
    </row>
    <row r="34" spans="1:27" ht="30" customHeight="1">
      <c r="A34" s="1"/>
      <c r="B34" s="7"/>
      <c r="C34" s="36" t="s">
        <v>36</v>
      </c>
      <c r="D34" s="43" t="str">
        <f t="shared" ref="D34:I34" si="11">IFERROR(D33+D25,"")</f>
        <v/>
      </c>
      <c r="E34" s="43" t="str">
        <f t="shared" si="11"/>
        <v/>
      </c>
      <c r="F34" s="43" t="str">
        <f t="shared" si="11"/>
        <v/>
      </c>
      <c r="G34" s="43" t="str">
        <f t="shared" si="11"/>
        <v/>
      </c>
      <c r="H34" s="43" t="str">
        <f t="shared" si="11"/>
        <v/>
      </c>
      <c r="I34" s="40" t="str">
        <f t="shared" si="11"/>
        <v/>
      </c>
      <c r="J34" s="7"/>
      <c r="K34" s="1"/>
      <c r="L34" s="1"/>
      <c r="M34" s="1"/>
      <c r="N34" s="1"/>
      <c r="O34" s="1"/>
      <c r="P34" s="1"/>
      <c r="Q34" s="1"/>
      <c r="R34" s="1"/>
      <c r="S34" s="1"/>
      <c r="T34" s="1"/>
      <c r="U34" s="1"/>
      <c r="V34" s="1"/>
      <c r="W34" s="1"/>
      <c r="X34" s="1"/>
      <c r="Y34" s="1"/>
      <c r="Z34" s="1"/>
      <c r="AA34" s="1"/>
    </row>
    <row r="35" spans="1:27" ht="15.75" customHeight="1">
      <c r="A35" s="1"/>
      <c r="B35" s="7"/>
      <c r="C35" s="7"/>
      <c r="D35" s="7"/>
      <c r="E35" s="7"/>
      <c r="F35" s="7"/>
      <c r="G35" s="7"/>
      <c r="H35" s="7"/>
      <c r="I35" s="7"/>
      <c r="J35" s="7"/>
      <c r="K35" s="1"/>
      <c r="L35" s="1"/>
      <c r="M35" s="1"/>
      <c r="N35" s="1"/>
      <c r="O35" s="1"/>
      <c r="P35" s="1"/>
      <c r="Q35" s="1"/>
      <c r="R35" s="1"/>
      <c r="S35" s="1"/>
      <c r="T35" s="1"/>
      <c r="U35" s="1"/>
      <c r="V35" s="1"/>
      <c r="W35" s="1"/>
      <c r="X35" s="1"/>
      <c r="Y35" s="1"/>
      <c r="Z35" s="1"/>
      <c r="AA35" s="1"/>
    </row>
    <row r="36" spans="1:27" ht="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5.75" hidden="1"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5.75" hidden="1"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5.75" hidden="1"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5.75" hidden="1"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5.75" hidden="1"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5.75" hidden="1"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5.75" hidden="1"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5.75" hidden="1"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5.75"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5.75"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5.75"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5.7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5.75"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5.7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5.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outlinePr summaryBelow="0" summaryRight="0"/>
  </sheetPr>
  <dimension ref="A1:AA1000"/>
  <sheetViews>
    <sheetView showGridLines="0" workbookViewId="0">
      <selection activeCell="C9" sqref="C9:I9"/>
    </sheetView>
  </sheetViews>
  <sheetFormatPr defaultColWidth="14.42578125" defaultRowHeight="15" customHeight="1"/>
  <cols>
    <col min="1" max="2" width="1.42578125" customWidth="1"/>
    <col min="3" max="3" width="26.85546875" customWidth="1"/>
    <col min="4" max="9" width="18.140625" customWidth="1"/>
    <col min="10" max="11" width="1.42578125" customWidth="1"/>
    <col min="12" max="19" width="8" customWidth="1"/>
    <col min="20" max="26" width="7" customWidth="1"/>
    <col min="27" max="27" width="12.5703125" customWidth="1"/>
  </cols>
  <sheetData>
    <row r="1" spans="1:27" ht="7.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7.5" customHeight="1">
      <c r="A2" s="1"/>
      <c r="B2" s="7"/>
      <c r="C2" s="7"/>
      <c r="D2" s="7"/>
      <c r="E2" s="7"/>
      <c r="F2" s="7"/>
      <c r="G2" s="7"/>
      <c r="H2" s="7"/>
      <c r="I2" s="7"/>
      <c r="J2" s="7"/>
      <c r="K2" s="1"/>
      <c r="L2" s="1"/>
      <c r="M2" s="1"/>
      <c r="N2" s="1"/>
      <c r="O2" s="1"/>
      <c r="P2" s="1"/>
      <c r="Q2" s="1"/>
      <c r="R2" s="1"/>
      <c r="S2" s="1"/>
      <c r="T2" s="1"/>
      <c r="U2" s="1"/>
      <c r="V2" s="1"/>
      <c r="W2" s="1"/>
      <c r="X2" s="1"/>
      <c r="Y2" s="1"/>
      <c r="Z2" s="1"/>
      <c r="AA2" s="1"/>
    </row>
    <row r="3" spans="1:27" ht="19.5" customHeight="1">
      <c r="A3" s="1"/>
      <c r="B3" s="7"/>
      <c r="C3" s="488" t="s">
        <v>20</v>
      </c>
      <c r="D3" s="489"/>
      <c r="E3" s="489"/>
      <c r="F3" s="489"/>
      <c r="G3" s="489"/>
      <c r="H3" s="489"/>
      <c r="I3" s="489"/>
      <c r="J3" s="7"/>
      <c r="K3" s="1"/>
      <c r="L3" s="1"/>
      <c r="M3" s="1"/>
      <c r="N3" s="1"/>
      <c r="O3" s="1"/>
      <c r="P3" s="1"/>
      <c r="Q3" s="1"/>
      <c r="R3" s="1"/>
      <c r="S3" s="1"/>
      <c r="T3" s="1"/>
      <c r="U3" s="1"/>
      <c r="V3" s="1"/>
      <c r="W3" s="1"/>
      <c r="X3" s="1"/>
      <c r="Y3" s="1"/>
      <c r="Z3" s="1"/>
      <c r="AA3" s="1"/>
    </row>
    <row r="4" spans="1:27" ht="7.5" customHeight="1">
      <c r="A4" s="1"/>
      <c r="B4" s="7"/>
      <c r="C4" s="7"/>
      <c r="D4" s="7"/>
      <c r="E4" s="7"/>
      <c r="F4" s="7"/>
      <c r="G4" s="7"/>
      <c r="H4" s="7"/>
      <c r="I4" s="7"/>
      <c r="J4" s="7"/>
      <c r="K4" s="1"/>
      <c r="L4" s="1"/>
      <c r="M4" s="1"/>
      <c r="N4" s="1"/>
      <c r="O4" s="1"/>
      <c r="P4" s="1"/>
      <c r="Q4" s="1"/>
      <c r="R4" s="1"/>
      <c r="S4" s="1"/>
      <c r="T4" s="1"/>
      <c r="U4" s="1"/>
      <c r="V4" s="1"/>
      <c r="W4" s="1"/>
      <c r="X4" s="1"/>
      <c r="Y4" s="1"/>
      <c r="Z4" s="1"/>
      <c r="AA4" s="1"/>
    </row>
    <row r="5" spans="1:27" ht="19.5" customHeight="1">
      <c r="A5" s="8"/>
      <c r="B5" s="9"/>
      <c r="C5" s="10" t="s">
        <v>21</v>
      </c>
      <c r="D5" s="11" t="str">
        <f>IF('START - AWARD DETAILS'!$D$13="","",'START - AWARD DETAILS'!$D$13)</f>
        <v/>
      </c>
      <c r="E5" s="12"/>
      <c r="F5" s="12"/>
      <c r="G5" s="12"/>
      <c r="H5" s="12"/>
      <c r="I5" s="13"/>
      <c r="J5" s="9"/>
      <c r="K5" s="8"/>
      <c r="L5" s="8"/>
      <c r="M5" s="8"/>
      <c r="N5" s="8"/>
      <c r="O5" s="8"/>
      <c r="P5" s="8"/>
      <c r="Q5" s="8"/>
      <c r="R5" s="8"/>
      <c r="S5" s="8"/>
      <c r="T5" s="8"/>
      <c r="U5" s="8"/>
      <c r="V5" s="8"/>
      <c r="W5" s="8"/>
      <c r="X5" s="8"/>
      <c r="Y5" s="8"/>
      <c r="Z5" s="8"/>
      <c r="AA5" s="1"/>
    </row>
    <row r="6" spans="1:27" ht="7.5" customHeight="1">
      <c r="A6" s="8"/>
      <c r="B6" s="9"/>
      <c r="C6" s="9"/>
      <c r="D6" s="14"/>
      <c r="E6" s="9"/>
      <c r="F6" s="9"/>
      <c r="G6" s="9"/>
      <c r="H6" s="9"/>
      <c r="I6" s="9"/>
      <c r="J6" s="9"/>
      <c r="K6" s="8"/>
      <c r="L6" s="8"/>
      <c r="M6" s="8"/>
      <c r="N6" s="8"/>
      <c r="O6" s="8"/>
      <c r="P6" s="8"/>
      <c r="Q6" s="8"/>
      <c r="R6" s="8"/>
      <c r="S6" s="8"/>
      <c r="T6" s="8"/>
      <c r="U6" s="8"/>
      <c r="V6" s="8"/>
      <c r="W6" s="8"/>
      <c r="X6" s="8"/>
      <c r="Y6" s="8"/>
      <c r="Z6" s="8"/>
      <c r="AA6" s="1"/>
    </row>
    <row r="7" spans="1:27" ht="19.5" customHeight="1">
      <c r="A7" s="8"/>
      <c r="B7" s="9"/>
      <c r="C7" s="15" t="s">
        <v>22</v>
      </c>
      <c r="D7" s="11" t="str">
        <f>IF('START - AWARD DETAILS'!$D$14="","",'START - AWARD DETAILS'!$D$14)</f>
        <v/>
      </c>
      <c r="E7" s="12"/>
      <c r="F7" s="12"/>
      <c r="G7" s="12"/>
      <c r="H7" s="12"/>
      <c r="I7" s="13"/>
      <c r="J7" s="9"/>
      <c r="K7" s="8"/>
      <c r="L7" s="8"/>
      <c r="M7" s="8"/>
      <c r="N7" s="8"/>
      <c r="O7" s="8"/>
      <c r="P7" s="8"/>
      <c r="Q7" s="8"/>
      <c r="R7" s="8"/>
      <c r="S7" s="8"/>
      <c r="T7" s="8"/>
      <c r="U7" s="8"/>
      <c r="V7" s="8"/>
      <c r="W7" s="8"/>
      <c r="X7" s="8"/>
      <c r="Y7" s="8"/>
      <c r="Z7" s="8"/>
      <c r="AA7" s="1"/>
    </row>
    <row r="8" spans="1:27" ht="7.5" customHeight="1">
      <c r="A8" s="1"/>
      <c r="B8" s="7"/>
      <c r="C8" s="7"/>
      <c r="D8" s="7"/>
      <c r="E8" s="7"/>
      <c r="F8" s="7"/>
      <c r="G8" s="7"/>
      <c r="H8" s="7"/>
      <c r="I8" s="7"/>
      <c r="J8" s="7"/>
      <c r="K8" s="1"/>
      <c r="L8" s="1"/>
      <c r="M8" s="1"/>
      <c r="N8" s="1"/>
      <c r="O8" s="1"/>
      <c r="P8" s="1"/>
      <c r="Q8" s="1"/>
      <c r="R8" s="1"/>
      <c r="S8" s="1"/>
      <c r="T8" s="1"/>
      <c r="U8" s="1"/>
      <c r="V8" s="1"/>
      <c r="W8" s="1"/>
      <c r="X8" s="1"/>
      <c r="Y8" s="1"/>
      <c r="Z8" s="1"/>
      <c r="AA8" s="1"/>
    </row>
    <row r="9" spans="1:27" ht="19.5" customHeight="1">
      <c r="A9" s="1"/>
      <c r="B9" s="7"/>
      <c r="C9" s="456" t="s">
        <v>23</v>
      </c>
      <c r="D9" s="455"/>
      <c r="E9" s="455"/>
      <c r="F9" s="455"/>
      <c r="G9" s="455"/>
      <c r="H9" s="455"/>
      <c r="I9" s="457"/>
      <c r="J9" s="7"/>
      <c r="K9" s="1"/>
      <c r="L9" s="1"/>
      <c r="M9" s="1"/>
      <c r="N9" s="1"/>
      <c r="O9" s="1"/>
      <c r="P9" s="1"/>
      <c r="Q9" s="1"/>
      <c r="R9" s="1"/>
      <c r="S9" s="1"/>
      <c r="T9" s="1"/>
      <c r="U9" s="1"/>
      <c r="V9" s="1"/>
      <c r="W9" s="1"/>
      <c r="X9" s="1"/>
      <c r="Y9" s="1"/>
      <c r="Z9" s="1"/>
      <c r="AA9" s="1"/>
    </row>
    <row r="10" spans="1:27" ht="7.5" customHeight="1">
      <c r="A10" s="1"/>
      <c r="B10" s="7"/>
      <c r="C10" s="7"/>
      <c r="D10" s="7"/>
      <c r="E10" s="7"/>
      <c r="F10" s="7"/>
      <c r="G10" s="7"/>
      <c r="H10" s="7"/>
      <c r="I10" s="7"/>
      <c r="J10" s="7"/>
      <c r="K10" s="1"/>
      <c r="L10" s="1"/>
      <c r="M10" s="1"/>
      <c r="N10" s="1"/>
      <c r="O10" s="1"/>
      <c r="P10" s="1"/>
      <c r="Q10" s="1"/>
      <c r="R10" s="1"/>
      <c r="S10" s="1"/>
      <c r="T10" s="1"/>
      <c r="U10" s="1"/>
      <c r="V10" s="1"/>
      <c r="W10" s="1"/>
      <c r="X10" s="1"/>
      <c r="Y10" s="1"/>
      <c r="Z10" s="1"/>
      <c r="AA10" s="1"/>
    </row>
    <row r="11" spans="1:27" ht="30" customHeight="1">
      <c r="A11" s="1"/>
      <c r="B11" s="7"/>
      <c r="C11" s="17" t="s">
        <v>24</v>
      </c>
      <c r="D11" s="18" t="s">
        <v>25</v>
      </c>
      <c r="E11" s="18" t="s">
        <v>26</v>
      </c>
      <c r="F11" s="18" t="s">
        <v>27</v>
      </c>
      <c r="G11" s="18" t="s">
        <v>28</v>
      </c>
      <c r="H11" s="19" t="s">
        <v>29</v>
      </c>
      <c r="I11" s="20" t="s">
        <v>30</v>
      </c>
      <c r="J11" s="7"/>
      <c r="K11" s="1"/>
      <c r="L11" s="1"/>
      <c r="M11" s="1"/>
      <c r="N11" s="1"/>
      <c r="O11" s="1"/>
      <c r="P11" s="1"/>
      <c r="Q11" s="1"/>
      <c r="R11" s="1"/>
      <c r="S11" s="1"/>
      <c r="T11" s="1"/>
      <c r="U11" s="1"/>
      <c r="V11" s="1"/>
      <c r="W11" s="1"/>
      <c r="X11" s="1"/>
      <c r="Y11" s="1"/>
      <c r="Z11" s="1"/>
      <c r="AA11" s="1"/>
    </row>
    <row r="12" spans="1:27" ht="30" customHeight="1">
      <c r="A12" s="1"/>
      <c r="B12" s="7"/>
      <c r="C12" s="21" t="s">
        <v>31</v>
      </c>
      <c r="D12" s="22">
        <f t="shared" ref="D12:H12" si="0">SUM(D13:D19)</f>
        <v>0</v>
      </c>
      <c r="E12" s="22">
        <f t="shared" si="0"/>
        <v>0</v>
      </c>
      <c r="F12" s="22">
        <f t="shared" si="0"/>
        <v>0</v>
      </c>
      <c r="G12" s="22">
        <f t="shared" si="0"/>
        <v>0</v>
      </c>
      <c r="H12" s="22">
        <f t="shared" si="0"/>
        <v>0</v>
      </c>
      <c r="I12" s="23">
        <f t="shared" ref="I12:I20" si="1">SUM(D12:H12)</f>
        <v>0</v>
      </c>
      <c r="J12" s="7"/>
      <c r="K12" s="1"/>
      <c r="L12" s="1"/>
      <c r="M12" s="1"/>
      <c r="N12" s="1"/>
      <c r="O12" s="1"/>
      <c r="P12" s="1"/>
      <c r="Q12" s="1"/>
      <c r="R12" s="1"/>
      <c r="S12" s="1"/>
      <c r="T12" s="1"/>
      <c r="U12" s="1"/>
      <c r="V12" s="1"/>
      <c r="W12" s="1"/>
      <c r="X12" s="1"/>
      <c r="Y12" s="1"/>
      <c r="Z12" s="1"/>
      <c r="AA12" s="1"/>
    </row>
    <row r="13" spans="1:27" ht="30" customHeight="1">
      <c r="A13" s="1"/>
      <c r="B13" s="7"/>
      <c r="C13" s="24" t="s">
        <v>32</v>
      </c>
      <c r="D13" s="25">
        <f>'2. Annual Costs of Staff Posts'!L63</f>
        <v>0</v>
      </c>
      <c r="E13" s="25">
        <f>'2. Annual Costs of Staff Posts'!Q63</f>
        <v>0</v>
      </c>
      <c r="F13" s="25">
        <f>'2. Annual Costs of Staff Posts'!V63</f>
        <v>0</v>
      </c>
      <c r="G13" s="25">
        <f>'2. Annual Costs of Staff Posts'!AA63</f>
        <v>0</v>
      </c>
      <c r="H13" s="26">
        <f>'2. Annual Costs of Staff Posts'!AF63</f>
        <v>0</v>
      </c>
      <c r="I13" s="27">
        <f t="shared" si="1"/>
        <v>0</v>
      </c>
      <c r="J13" s="7"/>
      <c r="K13" s="1"/>
      <c r="L13" s="1"/>
      <c r="M13" s="1"/>
      <c r="N13" s="1"/>
      <c r="O13" s="1"/>
      <c r="P13" s="1"/>
      <c r="Q13" s="1"/>
      <c r="R13" s="1"/>
      <c r="S13" s="1"/>
      <c r="T13" s="1"/>
      <c r="U13" s="1"/>
      <c r="V13" s="1"/>
      <c r="W13" s="1"/>
      <c r="X13" s="1"/>
      <c r="Y13" s="1"/>
      <c r="Z13" s="1"/>
      <c r="AA13" s="1"/>
    </row>
    <row r="14" spans="1:27" ht="30" customHeight="1">
      <c r="A14" s="1"/>
      <c r="B14" s="7"/>
      <c r="C14" s="28" t="s">
        <v>33</v>
      </c>
      <c r="D14" s="29">
        <f>'3.Travel,Subsistence&amp;Conference'!I32</f>
        <v>0</v>
      </c>
      <c r="E14" s="29">
        <f>'3.Travel,Subsistence&amp;Conference'!K32</f>
        <v>0</v>
      </c>
      <c r="F14" s="29">
        <f>'3.Travel,Subsistence&amp;Conference'!M32</f>
        <v>0</v>
      </c>
      <c r="G14" s="29">
        <f>'3.Travel,Subsistence&amp;Conference'!O32</f>
        <v>0</v>
      </c>
      <c r="H14" s="30">
        <f>'3.Travel,Subsistence&amp;Conference'!Q32</f>
        <v>0</v>
      </c>
      <c r="I14" s="31">
        <f t="shared" si="1"/>
        <v>0</v>
      </c>
      <c r="J14" s="7"/>
      <c r="K14" s="1"/>
      <c r="L14" s="1"/>
      <c r="M14" s="1"/>
      <c r="N14" s="1"/>
      <c r="O14" s="1"/>
      <c r="P14" s="1"/>
      <c r="Q14" s="1"/>
      <c r="R14" s="1"/>
      <c r="S14" s="1"/>
      <c r="T14" s="1"/>
      <c r="U14" s="1"/>
      <c r="V14" s="1"/>
      <c r="W14" s="1"/>
      <c r="X14" s="1"/>
      <c r="Y14" s="1"/>
      <c r="Z14" s="1"/>
      <c r="AA14" s="1"/>
    </row>
    <row r="15" spans="1:27" ht="30" customHeight="1">
      <c r="A15" s="1"/>
      <c r="B15" s="7"/>
      <c r="C15" s="28" t="s">
        <v>14</v>
      </c>
      <c r="D15" s="29">
        <f>'4. Equipment'!H32</f>
        <v>0</v>
      </c>
      <c r="E15" s="29">
        <f>'4. Equipment'!J32</f>
        <v>0</v>
      </c>
      <c r="F15" s="29">
        <f>'4. Equipment'!L32</f>
        <v>0</v>
      </c>
      <c r="G15" s="29">
        <f>'4. Equipment'!N32</f>
        <v>0</v>
      </c>
      <c r="H15" s="29">
        <f>'4. Equipment'!P32</f>
        <v>0</v>
      </c>
      <c r="I15" s="31">
        <f t="shared" si="1"/>
        <v>0</v>
      </c>
      <c r="J15" s="7"/>
      <c r="K15" s="1"/>
      <c r="L15" s="1"/>
      <c r="M15" s="1"/>
      <c r="N15" s="1"/>
      <c r="O15" s="1"/>
      <c r="P15" s="1"/>
      <c r="Q15" s="1"/>
      <c r="R15" s="1"/>
      <c r="S15" s="1"/>
      <c r="T15" s="1"/>
      <c r="U15" s="1"/>
      <c r="V15" s="1"/>
      <c r="W15" s="1"/>
      <c r="X15" s="1"/>
      <c r="Y15" s="1"/>
      <c r="Z15" s="1"/>
      <c r="AA15" s="1"/>
    </row>
    <row r="16" spans="1:27" ht="30" customHeight="1">
      <c r="A16" s="1"/>
      <c r="B16" s="7"/>
      <c r="C16" s="28" t="s">
        <v>15</v>
      </c>
      <c r="D16" s="29">
        <f>'5. Consumables'!H32</f>
        <v>0</v>
      </c>
      <c r="E16" s="29">
        <f>'5. Consumables'!J32</f>
        <v>0</v>
      </c>
      <c r="F16" s="29">
        <f>'5. Consumables'!L32</f>
        <v>0</v>
      </c>
      <c r="G16" s="29">
        <f>'5. Consumables'!N32</f>
        <v>0</v>
      </c>
      <c r="H16" s="29">
        <f>'5. Consumables'!P32</f>
        <v>0</v>
      </c>
      <c r="I16" s="31">
        <f t="shared" si="1"/>
        <v>0</v>
      </c>
      <c r="J16" s="7"/>
      <c r="K16" s="1"/>
      <c r="L16" s="1"/>
      <c r="M16" s="1"/>
      <c r="N16" s="1"/>
      <c r="O16" s="1"/>
      <c r="P16" s="1"/>
      <c r="Q16" s="1"/>
      <c r="R16" s="1"/>
      <c r="S16" s="1"/>
      <c r="T16" s="1"/>
      <c r="U16" s="1"/>
      <c r="V16" s="1"/>
      <c r="W16" s="1"/>
      <c r="X16" s="1"/>
      <c r="Y16" s="1"/>
      <c r="Z16" s="1"/>
      <c r="AA16" s="1"/>
    </row>
    <row r="17" spans="1:27" ht="30" customHeight="1">
      <c r="A17" s="1"/>
      <c r="B17" s="7"/>
      <c r="C17" s="28" t="s">
        <v>16</v>
      </c>
      <c r="D17" s="29">
        <f>'6. PPIEP'!H32</f>
        <v>0</v>
      </c>
      <c r="E17" s="29">
        <f>'6. PPIEP'!J32</f>
        <v>0</v>
      </c>
      <c r="F17" s="29">
        <f>'6. PPIEP'!L32</f>
        <v>0</v>
      </c>
      <c r="G17" s="29">
        <f>'6. PPIEP'!N32</f>
        <v>0</v>
      </c>
      <c r="H17" s="29">
        <f>'6. PPIEP'!P32</f>
        <v>0</v>
      </c>
      <c r="I17" s="31">
        <f t="shared" si="1"/>
        <v>0</v>
      </c>
      <c r="J17" s="7"/>
      <c r="K17" s="1"/>
      <c r="L17" s="1"/>
      <c r="M17" s="1"/>
      <c r="N17" s="1"/>
      <c r="O17" s="1"/>
      <c r="P17" s="1"/>
      <c r="Q17" s="1"/>
      <c r="R17" s="1"/>
      <c r="S17" s="1"/>
      <c r="T17" s="1"/>
      <c r="U17" s="1"/>
      <c r="V17" s="1"/>
      <c r="W17" s="1"/>
      <c r="X17" s="1"/>
      <c r="Y17" s="1"/>
      <c r="Z17" s="1"/>
      <c r="AA17" s="1"/>
    </row>
    <row r="18" spans="1:27" ht="30" customHeight="1">
      <c r="A18" s="1"/>
      <c r="B18" s="7"/>
      <c r="C18" s="28" t="s">
        <v>17</v>
      </c>
      <c r="D18" s="29">
        <f>'7. Dissemination'!H32</f>
        <v>0</v>
      </c>
      <c r="E18" s="29">
        <f>'7. Dissemination'!J32</f>
        <v>0</v>
      </c>
      <c r="F18" s="29">
        <f>'7. Dissemination'!L32</f>
        <v>0</v>
      </c>
      <c r="G18" s="29">
        <f>'7. Dissemination'!N32</f>
        <v>0</v>
      </c>
      <c r="H18" s="29">
        <f>'7. Dissemination'!P32</f>
        <v>0</v>
      </c>
      <c r="I18" s="31">
        <f t="shared" si="1"/>
        <v>0</v>
      </c>
      <c r="J18" s="7"/>
      <c r="K18" s="1"/>
      <c r="L18" s="1"/>
      <c r="M18" s="1"/>
      <c r="N18" s="1"/>
      <c r="O18" s="1"/>
      <c r="P18" s="1"/>
      <c r="Q18" s="1"/>
      <c r="R18" s="1"/>
      <c r="S18" s="1"/>
      <c r="T18" s="1"/>
      <c r="U18" s="1"/>
      <c r="V18" s="1"/>
      <c r="W18" s="1"/>
      <c r="X18" s="1"/>
      <c r="Y18" s="1"/>
      <c r="Z18" s="1"/>
      <c r="AA18" s="1"/>
    </row>
    <row r="19" spans="1:27" ht="30" customHeight="1">
      <c r="A19" s="1"/>
      <c r="B19" s="7"/>
      <c r="C19" s="32" t="s">
        <v>34</v>
      </c>
      <c r="D19" s="33">
        <f>'8. Other Direct Costs '!H32</f>
        <v>0</v>
      </c>
      <c r="E19" s="33">
        <f>'8. Other Direct Costs '!J32</f>
        <v>0</v>
      </c>
      <c r="F19" s="33">
        <f>'8. Other Direct Costs '!L32</f>
        <v>0</v>
      </c>
      <c r="G19" s="33">
        <f>'8. Other Direct Costs '!N32</f>
        <v>0</v>
      </c>
      <c r="H19" s="33">
        <f>'8. Other Direct Costs '!P32</f>
        <v>0</v>
      </c>
      <c r="I19" s="34">
        <f t="shared" si="1"/>
        <v>0</v>
      </c>
      <c r="J19" s="7"/>
      <c r="K19" s="1"/>
      <c r="L19" s="1"/>
      <c r="M19" s="1"/>
      <c r="N19" s="1"/>
      <c r="O19" s="1"/>
      <c r="P19" s="1"/>
      <c r="Q19" s="1"/>
      <c r="R19" s="1"/>
      <c r="S19" s="1"/>
      <c r="T19" s="1"/>
      <c r="U19" s="1"/>
      <c r="V19" s="1"/>
      <c r="W19" s="1"/>
      <c r="X19" s="1"/>
      <c r="Y19" s="1"/>
      <c r="Z19" s="1"/>
      <c r="AA19" s="1"/>
    </row>
    <row r="20" spans="1:27" ht="30" customHeight="1">
      <c r="A20" s="1"/>
      <c r="B20" s="7"/>
      <c r="C20" s="21" t="s">
        <v>35</v>
      </c>
      <c r="D20" s="22">
        <f>'9. INDIRECT COSTS'!J27</f>
        <v>0</v>
      </c>
      <c r="E20" s="22">
        <f>'9. INDIRECT COSTS'!N27</f>
        <v>0</v>
      </c>
      <c r="F20" s="22">
        <f>'9. INDIRECT COSTS'!R27</f>
        <v>0</v>
      </c>
      <c r="G20" s="22">
        <f>'9. INDIRECT COSTS'!V27</f>
        <v>0</v>
      </c>
      <c r="H20" s="35">
        <f>'9. INDIRECT COSTS'!Z27</f>
        <v>0</v>
      </c>
      <c r="I20" s="23">
        <f t="shared" si="1"/>
        <v>0</v>
      </c>
      <c r="J20" s="7"/>
      <c r="K20" s="1"/>
      <c r="L20" s="1"/>
      <c r="M20" s="1"/>
      <c r="N20" s="1"/>
      <c r="O20" s="1"/>
      <c r="P20" s="1"/>
      <c r="Q20" s="1"/>
      <c r="R20" s="1"/>
      <c r="S20" s="1"/>
      <c r="T20" s="1"/>
      <c r="U20" s="1"/>
      <c r="V20" s="1"/>
      <c r="W20" s="1"/>
      <c r="X20" s="1"/>
      <c r="Y20" s="1"/>
      <c r="Z20" s="1"/>
      <c r="AA20" s="1"/>
    </row>
    <row r="21" spans="1:27" ht="30" customHeight="1">
      <c r="A21" s="1"/>
      <c r="B21" s="7"/>
      <c r="C21" s="36" t="s">
        <v>36</v>
      </c>
      <c r="D21" s="37">
        <f t="shared" ref="D21:I21" si="2">D20+D12</f>
        <v>0</v>
      </c>
      <c r="E21" s="37">
        <f t="shared" si="2"/>
        <v>0</v>
      </c>
      <c r="F21" s="37">
        <f t="shared" si="2"/>
        <v>0</v>
      </c>
      <c r="G21" s="37">
        <f t="shared" si="2"/>
        <v>0</v>
      </c>
      <c r="H21" s="38">
        <f t="shared" si="2"/>
        <v>0</v>
      </c>
      <c r="I21" s="23">
        <f t="shared" si="2"/>
        <v>0</v>
      </c>
      <c r="J21" s="7"/>
      <c r="K21" s="1"/>
      <c r="L21" s="1"/>
      <c r="M21" s="1"/>
      <c r="N21" s="1"/>
      <c r="O21" s="1"/>
      <c r="P21" s="1"/>
      <c r="Q21" s="1"/>
      <c r="R21" s="1"/>
      <c r="S21" s="1"/>
      <c r="T21" s="1"/>
      <c r="U21" s="1"/>
      <c r="V21" s="1"/>
      <c r="W21" s="1"/>
      <c r="X21" s="1"/>
      <c r="Y21" s="1"/>
      <c r="Z21" s="1"/>
      <c r="AA21" s="1"/>
    </row>
    <row r="22" spans="1:27" ht="7.5" customHeight="1">
      <c r="A22" s="1"/>
      <c r="B22" s="7"/>
      <c r="C22" s="7"/>
      <c r="D22" s="7"/>
      <c r="E22" s="7"/>
      <c r="F22" s="7"/>
      <c r="G22" s="7"/>
      <c r="H22" s="7"/>
      <c r="I22" s="7"/>
      <c r="J22" s="7"/>
      <c r="K22" s="1"/>
      <c r="L22" s="1"/>
      <c r="M22" s="1"/>
      <c r="N22" s="1"/>
      <c r="O22" s="1"/>
      <c r="P22" s="1"/>
      <c r="Q22" s="1"/>
      <c r="R22" s="1"/>
      <c r="S22" s="1"/>
      <c r="T22" s="1"/>
      <c r="U22" s="1"/>
      <c r="V22" s="1"/>
      <c r="W22" s="1"/>
      <c r="X22" s="1"/>
      <c r="Y22" s="1"/>
      <c r="Z22" s="1"/>
      <c r="AA22" s="1"/>
    </row>
    <row r="23" spans="1:27" ht="7.5" customHeight="1">
      <c r="A23" s="1"/>
      <c r="B23" s="7"/>
      <c r="C23" s="7"/>
      <c r="D23" s="7"/>
      <c r="E23" s="7"/>
      <c r="F23" s="7"/>
      <c r="G23" s="7"/>
      <c r="H23" s="7"/>
      <c r="I23" s="7"/>
      <c r="J23" s="7"/>
      <c r="K23" s="1"/>
      <c r="L23" s="1"/>
      <c r="M23" s="1"/>
      <c r="N23" s="1"/>
      <c r="O23" s="1"/>
      <c r="P23" s="1"/>
      <c r="Q23" s="1"/>
      <c r="R23" s="1"/>
      <c r="S23" s="1"/>
      <c r="T23" s="1"/>
      <c r="U23" s="1"/>
      <c r="V23" s="1"/>
      <c r="W23" s="1"/>
      <c r="X23" s="1"/>
      <c r="Y23" s="1"/>
      <c r="Z23" s="1"/>
      <c r="AA23" s="1"/>
    </row>
    <row r="24" spans="1:27" ht="30" customHeight="1">
      <c r="A24" s="1"/>
      <c r="B24" s="7"/>
      <c r="C24" s="17" t="s">
        <v>37</v>
      </c>
      <c r="D24" s="18" t="s">
        <v>25</v>
      </c>
      <c r="E24" s="18" t="s">
        <v>26</v>
      </c>
      <c r="F24" s="18" t="s">
        <v>27</v>
      </c>
      <c r="G24" s="18" t="s">
        <v>28</v>
      </c>
      <c r="H24" s="19" t="s">
        <v>29</v>
      </c>
      <c r="I24" s="20" t="s">
        <v>30</v>
      </c>
      <c r="J24" s="7"/>
      <c r="K24" s="1"/>
      <c r="L24" s="1"/>
      <c r="M24" s="1"/>
      <c r="N24" s="1"/>
      <c r="O24" s="1"/>
      <c r="P24" s="1"/>
      <c r="Q24" s="1"/>
      <c r="R24" s="1"/>
      <c r="S24" s="1"/>
      <c r="T24" s="1"/>
      <c r="U24" s="1"/>
      <c r="V24" s="1"/>
      <c r="W24" s="1"/>
      <c r="X24" s="1"/>
      <c r="Y24" s="1"/>
      <c r="Z24" s="1"/>
      <c r="AA24" s="1"/>
    </row>
    <row r="25" spans="1:27" ht="30" customHeight="1">
      <c r="A25" s="1"/>
      <c r="B25" s="7"/>
      <c r="C25" s="21" t="s">
        <v>31</v>
      </c>
      <c r="D25" s="39" t="str">
        <f t="shared" ref="D25:H25" si="3">IFERROR(D12/D21,"")</f>
        <v/>
      </c>
      <c r="E25" s="39" t="str">
        <f t="shared" si="3"/>
        <v/>
      </c>
      <c r="F25" s="39" t="str">
        <f t="shared" si="3"/>
        <v/>
      </c>
      <c r="G25" s="39" t="str">
        <f t="shared" si="3"/>
        <v/>
      </c>
      <c r="H25" s="39" t="str">
        <f t="shared" si="3"/>
        <v/>
      </c>
      <c r="I25" s="40" t="str">
        <f>IFERROR(I12/$I$21,"")</f>
        <v/>
      </c>
      <c r="J25" s="7"/>
      <c r="K25" s="1"/>
      <c r="L25" s="1"/>
      <c r="M25" s="1"/>
      <c r="N25" s="1"/>
      <c r="O25" s="1"/>
      <c r="P25" s="1"/>
      <c r="Q25" s="1"/>
      <c r="R25" s="1"/>
      <c r="S25" s="1"/>
      <c r="T25" s="1"/>
      <c r="U25" s="1"/>
      <c r="V25" s="1"/>
      <c r="W25" s="1"/>
      <c r="X25" s="1"/>
      <c r="Y25" s="1"/>
      <c r="Z25" s="1"/>
      <c r="AA25" s="1"/>
    </row>
    <row r="26" spans="1:27" ht="30" customHeight="1">
      <c r="A26" s="1"/>
      <c r="B26" s="7"/>
      <c r="C26" s="24" t="s">
        <v>32</v>
      </c>
      <c r="D26" s="41" t="str">
        <f t="shared" ref="D26:D32" si="4">IFERROR(D13/$D$12,"")</f>
        <v/>
      </c>
      <c r="E26" s="41" t="str">
        <f t="shared" ref="E26:E32" si="5">IFERROR(E13/$E$12,"")</f>
        <v/>
      </c>
      <c r="F26" s="41" t="str">
        <f t="shared" ref="F26:F32" si="6">IFERROR(F13/$F$12,"")</f>
        <v/>
      </c>
      <c r="G26" s="41" t="str">
        <f t="shared" ref="G26:G32" si="7">IFERROR(G13/$G$12,"")</f>
        <v/>
      </c>
      <c r="H26" s="41" t="str">
        <f t="shared" ref="H26:H32" si="8">IFERROR(H13/$H$12,"")</f>
        <v/>
      </c>
      <c r="I26" s="42" t="str">
        <f t="shared" ref="I26:I32" si="9">IFERROR(I13/$I$12,"")</f>
        <v/>
      </c>
      <c r="J26" s="7"/>
      <c r="K26" s="1"/>
      <c r="L26" s="1"/>
      <c r="M26" s="1"/>
      <c r="N26" s="1"/>
      <c r="O26" s="1"/>
      <c r="P26" s="1"/>
      <c r="Q26" s="1"/>
      <c r="R26" s="1"/>
      <c r="S26" s="1"/>
      <c r="T26" s="1"/>
      <c r="U26" s="1"/>
      <c r="V26" s="1"/>
      <c r="W26" s="1"/>
      <c r="X26" s="1"/>
      <c r="Y26" s="1"/>
      <c r="Z26" s="1"/>
      <c r="AA26" s="1"/>
    </row>
    <row r="27" spans="1:27" ht="30" customHeight="1">
      <c r="A27" s="1"/>
      <c r="B27" s="7"/>
      <c r="C27" s="28" t="s">
        <v>33</v>
      </c>
      <c r="D27" s="41" t="str">
        <f t="shared" si="4"/>
        <v/>
      </c>
      <c r="E27" s="41" t="str">
        <f t="shared" si="5"/>
        <v/>
      </c>
      <c r="F27" s="41" t="str">
        <f t="shared" si="6"/>
        <v/>
      </c>
      <c r="G27" s="41" t="str">
        <f t="shared" si="7"/>
        <v/>
      </c>
      <c r="H27" s="41" t="str">
        <f t="shared" si="8"/>
        <v/>
      </c>
      <c r="I27" s="42" t="str">
        <f t="shared" si="9"/>
        <v/>
      </c>
      <c r="J27" s="7"/>
      <c r="K27" s="1"/>
      <c r="L27" s="1"/>
      <c r="M27" s="1"/>
      <c r="N27" s="1"/>
      <c r="O27" s="1"/>
      <c r="P27" s="1"/>
      <c r="Q27" s="1"/>
      <c r="R27" s="1"/>
      <c r="S27" s="1"/>
      <c r="T27" s="1"/>
      <c r="U27" s="1"/>
      <c r="V27" s="1"/>
      <c r="W27" s="1"/>
      <c r="X27" s="1"/>
      <c r="Y27" s="1"/>
      <c r="Z27" s="1"/>
      <c r="AA27" s="1"/>
    </row>
    <row r="28" spans="1:27" ht="30" customHeight="1">
      <c r="A28" s="1"/>
      <c r="B28" s="7"/>
      <c r="C28" s="28" t="s">
        <v>14</v>
      </c>
      <c r="D28" s="41" t="str">
        <f t="shared" si="4"/>
        <v/>
      </c>
      <c r="E28" s="41" t="str">
        <f t="shared" si="5"/>
        <v/>
      </c>
      <c r="F28" s="41" t="str">
        <f t="shared" si="6"/>
        <v/>
      </c>
      <c r="G28" s="41" t="str">
        <f t="shared" si="7"/>
        <v/>
      </c>
      <c r="H28" s="41" t="str">
        <f t="shared" si="8"/>
        <v/>
      </c>
      <c r="I28" s="42" t="str">
        <f t="shared" si="9"/>
        <v/>
      </c>
      <c r="J28" s="7"/>
      <c r="K28" s="1"/>
      <c r="L28" s="1"/>
      <c r="M28" s="1"/>
      <c r="N28" s="1"/>
      <c r="O28" s="1"/>
      <c r="P28" s="1"/>
      <c r="Q28" s="1"/>
      <c r="R28" s="1"/>
      <c r="S28" s="1"/>
      <c r="T28" s="1"/>
      <c r="U28" s="1"/>
      <c r="V28" s="1"/>
      <c r="W28" s="1"/>
      <c r="X28" s="1"/>
      <c r="Y28" s="1"/>
      <c r="Z28" s="1"/>
      <c r="AA28" s="1"/>
    </row>
    <row r="29" spans="1:27" ht="30" customHeight="1">
      <c r="A29" s="1"/>
      <c r="B29" s="7"/>
      <c r="C29" s="28" t="s">
        <v>15</v>
      </c>
      <c r="D29" s="41" t="str">
        <f t="shared" si="4"/>
        <v/>
      </c>
      <c r="E29" s="41" t="str">
        <f t="shared" si="5"/>
        <v/>
      </c>
      <c r="F29" s="41" t="str">
        <f t="shared" si="6"/>
        <v/>
      </c>
      <c r="G29" s="41" t="str">
        <f t="shared" si="7"/>
        <v/>
      </c>
      <c r="H29" s="41" t="str">
        <f t="shared" si="8"/>
        <v/>
      </c>
      <c r="I29" s="42" t="str">
        <f t="shared" si="9"/>
        <v/>
      </c>
      <c r="J29" s="7"/>
      <c r="K29" s="1"/>
      <c r="L29" s="1"/>
      <c r="M29" s="1"/>
      <c r="N29" s="1"/>
      <c r="O29" s="1"/>
      <c r="P29" s="1"/>
      <c r="Q29" s="1"/>
      <c r="R29" s="1"/>
      <c r="S29" s="1"/>
      <c r="T29" s="1"/>
      <c r="U29" s="1"/>
      <c r="V29" s="1"/>
      <c r="W29" s="1"/>
      <c r="X29" s="1"/>
      <c r="Y29" s="1"/>
      <c r="Z29" s="1"/>
      <c r="AA29" s="1"/>
    </row>
    <row r="30" spans="1:27" ht="30" customHeight="1">
      <c r="A30" s="1"/>
      <c r="B30" s="7"/>
      <c r="C30" s="28" t="s">
        <v>16</v>
      </c>
      <c r="D30" s="41" t="str">
        <f t="shared" si="4"/>
        <v/>
      </c>
      <c r="E30" s="41" t="str">
        <f t="shared" si="5"/>
        <v/>
      </c>
      <c r="F30" s="41" t="str">
        <f t="shared" si="6"/>
        <v/>
      </c>
      <c r="G30" s="41" t="str">
        <f t="shared" si="7"/>
        <v/>
      </c>
      <c r="H30" s="41" t="str">
        <f t="shared" si="8"/>
        <v/>
      </c>
      <c r="I30" s="42" t="str">
        <f t="shared" si="9"/>
        <v/>
      </c>
      <c r="J30" s="7"/>
      <c r="K30" s="1"/>
      <c r="L30" s="1"/>
      <c r="M30" s="1"/>
      <c r="N30" s="1"/>
      <c r="O30" s="1"/>
      <c r="P30" s="1"/>
      <c r="Q30" s="1"/>
      <c r="R30" s="1"/>
      <c r="S30" s="1"/>
      <c r="T30" s="1"/>
      <c r="U30" s="1"/>
      <c r="V30" s="1"/>
      <c r="W30" s="1"/>
      <c r="X30" s="1"/>
      <c r="Y30" s="1"/>
      <c r="Z30" s="1"/>
      <c r="AA30" s="1"/>
    </row>
    <row r="31" spans="1:27" ht="30" customHeight="1">
      <c r="A31" s="1"/>
      <c r="B31" s="7"/>
      <c r="C31" s="28" t="s">
        <v>17</v>
      </c>
      <c r="D31" s="41" t="str">
        <f t="shared" si="4"/>
        <v/>
      </c>
      <c r="E31" s="41" t="str">
        <f t="shared" si="5"/>
        <v/>
      </c>
      <c r="F31" s="41" t="str">
        <f t="shared" si="6"/>
        <v/>
      </c>
      <c r="G31" s="41" t="str">
        <f t="shared" si="7"/>
        <v/>
      </c>
      <c r="H31" s="41" t="str">
        <f t="shared" si="8"/>
        <v/>
      </c>
      <c r="I31" s="42" t="str">
        <f t="shared" si="9"/>
        <v/>
      </c>
      <c r="J31" s="7"/>
      <c r="K31" s="1"/>
      <c r="L31" s="1"/>
      <c r="M31" s="1"/>
      <c r="N31" s="1"/>
      <c r="O31" s="1"/>
      <c r="P31" s="1"/>
      <c r="Q31" s="1"/>
      <c r="R31" s="1"/>
      <c r="S31" s="1"/>
      <c r="T31" s="1"/>
      <c r="U31" s="1"/>
      <c r="V31" s="1"/>
      <c r="W31" s="1"/>
      <c r="X31" s="1"/>
      <c r="Y31" s="1"/>
      <c r="Z31" s="1"/>
      <c r="AA31" s="1"/>
    </row>
    <row r="32" spans="1:27" ht="30" customHeight="1">
      <c r="A32" s="1"/>
      <c r="B32" s="7"/>
      <c r="C32" s="32" t="s">
        <v>34</v>
      </c>
      <c r="D32" s="41" t="str">
        <f t="shared" si="4"/>
        <v/>
      </c>
      <c r="E32" s="41" t="str">
        <f t="shared" si="5"/>
        <v/>
      </c>
      <c r="F32" s="41" t="str">
        <f t="shared" si="6"/>
        <v/>
      </c>
      <c r="G32" s="41" t="str">
        <f t="shared" si="7"/>
        <v/>
      </c>
      <c r="H32" s="41" t="str">
        <f t="shared" si="8"/>
        <v/>
      </c>
      <c r="I32" s="42" t="str">
        <f t="shared" si="9"/>
        <v/>
      </c>
      <c r="J32" s="7"/>
      <c r="K32" s="1"/>
      <c r="L32" s="1"/>
      <c r="M32" s="1"/>
      <c r="N32" s="1"/>
      <c r="O32" s="1"/>
      <c r="P32" s="1"/>
      <c r="Q32" s="1"/>
      <c r="R32" s="1"/>
      <c r="S32" s="1"/>
      <c r="T32" s="1"/>
      <c r="U32" s="1"/>
      <c r="V32" s="1"/>
      <c r="W32" s="1"/>
      <c r="X32" s="1"/>
      <c r="Y32" s="1"/>
      <c r="Z32" s="1"/>
      <c r="AA32" s="1"/>
    </row>
    <row r="33" spans="1:27" ht="30" customHeight="1">
      <c r="A33" s="1"/>
      <c r="B33" s="7"/>
      <c r="C33" s="21" t="s">
        <v>35</v>
      </c>
      <c r="D33" s="39" t="str">
        <f t="shared" ref="D33:I33" si="10">IFERROR(D20/D21,"")</f>
        <v/>
      </c>
      <c r="E33" s="39" t="str">
        <f t="shared" si="10"/>
        <v/>
      </c>
      <c r="F33" s="39" t="str">
        <f t="shared" si="10"/>
        <v/>
      </c>
      <c r="G33" s="39" t="str">
        <f t="shared" si="10"/>
        <v/>
      </c>
      <c r="H33" s="39" t="str">
        <f t="shared" si="10"/>
        <v/>
      </c>
      <c r="I33" s="40" t="str">
        <f t="shared" si="10"/>
        <v/>
      </c>
      <c r="J33" s="7"/>
      <c r="K33" s="1"/>
      <c r="L33" s="1"/>
      <c r="M33" s="1"/>
      <c r="N33" s="1"/>
      <c r="O33" s="1"/>
      <c r="P33" s="1"/>
      <c r="Q33" s="1"/>
      <c r="R33" s="1"/>
      <c r="S33" s="1"/>
      <c r="T33" s="1"/>
      <c r="U33" s="1"/>
      <c r="V33" s="1"/>
      <c r="W33" s="1"/>
      <c r="X33" s="1"/>
      <c r="Y33" s="1"/>
      <c r="Z33" s="1"/>
      <c r="AA33" s="1"/>
    </row>
    <row r="34" spans="1:27" ht="30" customHeight="1">
      <c r="A34" s="1"/>
      <c r="B34" s="7"/>
      <c r="C34" s="36" t="s">
        <v>36</v>
      </c>
      <c r="D34" s="43" t="str">
        <f t="shared" ref="D34:I34" si="11">IFERROR(D33+D25,"")</f>
        <v/>
      </c>
      <c r="E34" s="43" t="str">
        <f t="shared" si="11"/>
        <v/>
      </c>
      <c r="F34" s="43" t="str">
        <f t="shared" si="11"/>
        <v/>
      </c>
      <c r="G34" s="43" t="str">
        <f t="shared" si="11"/>
        <v/>
      </c>
      <c r="H34" s="43" t="str">
        <f t="shared" si="11"/>
        <v/>
      </c>
      <c r="I34" s="40" t="str">
        <f t="shared" si="11"/>
        <v/>
      </c>
      <c r="J34" s="7"/>
      <c r="K34" s="1"/>
      <c r="L34" s="1"/>
      <c r="M34" s="1"/>
      <c r="N34" s="1"/>
      <c r="O34" s="1"/>
      <c r="P34" s="1"/>
      <c r="Q34" s="1"/>
      <c r="R34" s="1"/>
      <c r="S34" s="1"/>
      <c r="T34" s="1"/>
      <c r="U34" s="1"/>
      <c r="V34" s="1"/>
      <c r="W34" s="1"/>
      <c r="X34" s="1"/>
      <c r="Y34" s="1"/>
      <c r="Z34" s="1"/>
      <c r="AA34" s="1"/>
    </row>
    <row r="35" spans="1:27" ht="15.75" customHeight="1">
      <c r="A35" s="1"/>
      <c r="B35" s="7"/>
      <c r="C35" s="7"/>
      <c r="D35" s="7"/>
      <c r="E35" s="7"/>
      <c r="F35" s="7"/>
      <c r="G35" s="7"/>
      <c r="H35" s="7"/>
      <c r="I35" s="7"/>
      <c r="J35" s="7"/>
      <c r="K35" s="1"/>
      <c r="L35" s="1"/>
      <c r="M35" s="1"/>
      <c r="N35" s="1"/>
      <c r="O35" s="1"/>
      <c r="P35" s="1"/>
      <c r="Q35" s="1"/>
      <c r="R35" s="1"/>
      <c r="S35" s="1"/>
      <c r="T35" s="1"/>
      <c r="U35" s="1"/>
      <c r="V35" s="1"/>
      <c r="W35" s="1"/>
      <c r="X35" s="1"/>
      <c r="Y35" s="1"/>
      <c r="Z35" s="1"/>
      <c r="AA35" s="1"/>
    </row>
    <row r="36" spans="1:27" ht="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5.75" hidden="1"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5.75" hidden="1"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5.75" hidden="1"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5.75" hidden="1"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5.75" hidden="1"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5.75" hidden="1"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5.75" hidden="1"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5.75" hidden="1"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5.75" hidden="1"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5.75" hidden="1"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5.75" hidden="1"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5.75" hidden="1"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5.75" hidden="1"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5.75" hidden="1"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5.75" hidden="1"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5.75" hidden="1"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5.75" hidden="1"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5.75"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5.75"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5.75"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5.7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5.75"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5.7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5.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outlinePr summaryBelow="0" summaryRight="0"/>
  </sheetPr>
  <dimension ref="A1:AG1000"/>
  <sheetViews>
    <sheetView showGridLines="0" workbookViewId="0">
      <selection activeCell="C9" sqref="C9:I9"/>
    </sheetView>
  </sheetViews>
  <sheetFormatPr defaultColWidth="14.42578125" defaultRowHeight="15" customHeight="1"/>
  <cols>
    <col min="1" max="2" width="1.42578125" customWidth="1"/>
    <col min="3" max="3" width="26.85546875" customWidth="1"/>
    <col min="4" max="9" width="18.140625" customWidth="1"/>
    <col min="10" max="11" width="1.42578125" customWidth="1"/>
    <col min="12" max="19" width="8.7109375" hidden="1" customWidth="1"/>
    <col min="20" max="26" width="7" customWidth="1"/>
    <col min="27" max="33" width="8.7109375" customWidth="1"/>
  </cols>
  <sheetData>
    <row r="1" spans="1:33" ht="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row>
    <row r="2" spans="1:33" ht="15.75" customHeight="1">
      <c r="A2" s="1"/>
      <c r="B2" s="7"/>
      <c r="C2" s="7"/>
      <c r="D2" s="7"/>
      <c r="E2" s="7"/>
      <c r="F2" s="7"/>
      <c r="G2" s="7"/>
      <c r="H2" s="7"/>
      <c r="I2" s="7"/>
      <c r="J2" s="7"/>
      <c r="K2" s="1"/>
      <c r="L2" s="1"/>
      <c r="M2" s="1"/>
      <c r="N2" s="1"/>
      <c r="O2" s="1"/>
      <c r="P2" s="1"/>
      <c r="Q2" s="1"/>
      <c r="R2" s="1"/>
      <c r="S2" s="1"/>
      <c r="T2" s="1"/>
      <c r="U2" s="1"/>
      <c r="V2" s="1"/>
      <c r="W2" s="1"/>
      <c r="X2" s="1"/>
      <c r="Y2" s="1"/>
      <c r="Z2" s="1"/>
      <c r="AA2" s="1"/>
      <c r="AB2" s="1"/>
      <c r="AC2" s="1"/>
      <c r="AD2" s="1"/>
      <c r="AE2" s="1"/>
      <c r="AF2" s="1"/>
      <c r="AG2" s="1"/>
    </row>
    <row r="3" spans="1:33" ht="19.5" customHeight="1">
      <c r="A3" s="1"/>
      <c r="B3" s="7"/>
      <c r="C3" s="488" t="s">
        <v>38</v>
      </c>
      <c r="D3" s="489"/>
      <c r="E3" s="489"/>
      <c r="F3" s="489"/>
      <c r="G3" s="489"/>
      <c r="H3" s="489"/>
      <c r="I3" s="489"/>
      <c r="J3" s="7"/>
      <c r="K3" s="1"/>
      <c r="L3" s="1"/>
      <c r="M3" s="1"/>
      <c r="N3" s="1"/>
      <c r="O3" s="1"/>
      <c r="P3" s="1"/>
      <c r="Q3" s="1"/>
      <c r="R3" s="1"/>
      <c r="S3" s="1"/>
      <c r="T3" s="1"/>
      <c r="U3" s="1"/>
      <c r="V3" s="1"/>
      <c r="W3" s="1"/>
      <c r="X3" s="1"/>
      <c r="Y3" s="1"/>
      <c r="Z3" s="1"/>
      <c r="AA3" s="1"/>
      <c r="AB3" s="1"/>
      <c r="AC3" s="1"/>
      <c r="AD3" s="1"/>
      <c r="AE3" s="1"/>
      <c r="AF3" s="1"/>
      <c r="AG3" s="1"/>
    </row>
    <row r="4" spans="1:33" ht="7.5" customHeight="1">
      <c r="A4" s="1"/>
      <c r="B4" s="7"/>
      <c r="C4" s="7"/>
      <c r="D4" s="7"/>
      <c r="E4" s="7"/>
      <c r="F4" s="7"/>
      <c r="G4" s="7"/>
      <c r="H4" s="7"/>
      <c r="I4" s="7"/>
      <c r="J4" s="7"/>
      <c r="K4" s="1"/>
      <c r="L4" s="1"/>
      <c r="M4" s="1"/>
      <c r="N4" s="1"/>
      <c r="O4" s="1"/>
      <c r="P4" s="1"/>
      <c r="Q4" s="1"/>
      <c r="R4" s="1"/>
      <c r="S4" s="1"/>
      <c r="T4" s="1"/>
      <c r="U4" s="1"/>
      <c r="V4" s="1"/>
      <c r="W4" s="1"/>
      <c r="X4" s="1"/>
      <c r="Y4" s="1"/>
      <c r="Z4" s="1"/>
      <c r="AA4" s="1"/>
      <c r="AB4" s="1"/>
      <c r="AC4" s="1"/>
      <c r="AD4" s="1"/>
      <c r="AE4" s="1"/>
      <c r="AF4" s="1"/>
      <c r="AG4" s="1"/>
    </row>
    <row r="5" spans="1:33" ht="19.5" customHeight="1">
      <c r="A5" s="1"/>
      <c r="B5" s="9"/>
      <c r="C5" s="10" t="s">
        <v>21</v>
      </c>
      <c r="D5" s="11" t="str">
        <f>IF('START - AWARD DETAILS'!$D$13="","",'START - AWARD DETAILS'!$D$13)</f>
        <v/>
      </c>
      <c r="E5" s="12"/>
      <c r="F5" s="12"/>
      <c r="G5" s="12"/>
      <c r="H5" s="12"/>
      <c r="I5" s="13"/>
      <c r="J5" s="9"/>
      <c r="K5" s="1"/>
      <c r="L5" s="1"/>
      <c r="M5" s="1"/>
      <c r="N5" s="1"/>
      <c r="O5" s="1"/>
      <c r="P5" s="1"/>
      <c r="Q5" s="1"/>
      <c r="R5" s="1"/>
      <c r="S5" s="1"/>
      <c r="T5" s="1"/>
      <c r="U5" s="1"/>
      <c r="V5" s="1"/>
      <c r="W5" s="1"/>
      <c r="X5" s="1"/>
      <c r="Y5" s="1"/>
      <c r="Z5" s="1"/>
      <c r="AA5" s="1"/>
      <c r="AB5" s="1"/>
      <c r="AC5" s="1"/>
      <c r="AD5" s="1"/>
      <c r="AE5" s="1"/>
      <c r="AF5" s="1"/>
      <c r="AG5" s="1"/>
    </row>
    <row r="6" spans="1:33" ht="7.5" customHeight="1">
      <c r="A6" s="1"/>
      <c r="B6" s="9"/>
      <c r="C6" s="9"/>
      <c r="D6" s="14"/>
      <c r="E6" s="9"/>
      <c r="F6" s="9"/>
      <c r="G6" s="9"/>
      <c r="H6" s="9"/>
      <c r="I6" s="9"/>
      <c r="J6" s="9"/>
      <c r="K6" s="1"/>
      <c r="L6" s="1"/>
      <c r="M6" s="1"/>
      <c r="N6" s="1"/>
      <c r="O6" s="1"/>
      <c r="P6" s="1"/>
      <c r="Q6" s="1"/>
      <c r="R6" s="1"/>
      <c r="S6" s="1"/>
      <c r="T6" s="1"/>
      <c r="U6" s="1"/>
      <c r="V6" s="1"/>
      <c r="W6" s="1"/>
      <c r="X6" s="1"/>
      <c r="Y6" s="1"/>
      <c r="Z6" s="1"/>
      <c r="AA6" s="1"/>
      <c r="AB6" s="1"/>
      <c r="AC6" s="1"/>
      <c r="AD6" s="1"/>
      <c r="AE6" s="1"/>
      <c r="AF6" s="1"/>
      <c r="AG6" s="1"/>
    </row>
    <row r="7" spans="1:33" ht="19.5" customHeight="1">
      <c r="A7" s="1"/>
      <c r="B7" s="9"/>
      <c r="C7" s="15" t="s">
        <v>22</v>
      </c>
      <c r="D7" s="11" t="str">
        <f>IF('START - AWARD DETAILS'!$D$14="","",'START - AWARD DETAILS'!$D$14)</f>
        <v/>
      </c>
      <c r="E7" s="12"/>
      <c r="F7" s="12"/>
      <c r="G7" s="12"/>
      <c r="H7" s="12"/>
      <c r="I7" s="13"/>
      <c r="J7" s="9"/>
      <c r="K7" s="1"/>
      <c r="L7" s="1"/>
      <c r="M7" s="1"/>
      <c r="N7" s="1"/>
      <c r="O7" s="1"/>
      <c r="P7" s="1"/>
      <c r="Q7" s="1"/>
      <c r="R7" s="1"/>
      <c r="S7" s="1"/>
      <c r="T7" s="1"/>
      <c r="U7" s="1"/>
      <c r="V7" s="1"/>
      <c r="W7" s="1"/>
      <c r="X7" s="1"/>
      <c r="Y7" s="1"/>
      <c r="Z7" s="1"/>
      <c r="AA7" s="1"/>
      <c r="AB7" s="1"/>
      <c r="AC7" s="1"/>
      <c r="AD7" s="1"/>
      <c r="AE7" s="1"/>
      <c r="AF7" s="1"/>
      <c r="AG7" s="1"/>
    </row>
    <row r="8" spans="1:33" ht="7.5" customHeight="1">
      <c r="A8" s="1"/>
      <c r="B8" s="7"/>
      <c r="C8" s="7"/>
      <c r="D8" s="7"/>
      <c r="E8" s="7"/>
      <c r="F8" s="7"/>
      <c r="G8" s="7"/>
      <c r="H8" s="7"/>
      <c r="I8" s="7"/>
      <c r="J8" s="7"/>
      <c r="K8" s="1"/>
      <c r="L8" s="1"/>
      <c r="M8" s="1"/>
      <c r="N8" s="1"/>
      <c r="O8" s="1"/>
      <c r="P8" s="1"/>
      <c r="Q8" s="1"/>
      <c r="R8" s="1"/>
      <c r="S8" s="1"/>
      <c r="T8" s="1"/>
      <c r="U8" s="1"/>
      <c r="V8" s="1"/>
      <c r="W8" s="1"/>
      <c r="X8" s="1"/>
      <c r="Y8" s="1"/>
      <c r="Z8" s="1"/>
      <c r="AA8" s="1"/>
      <c r="AB8" s="1"/>
      <c r="AC8" s="1"/>
      <c r="AD8" s="1"/>
      <c r="AE8" s="1"/>
      <c r="AF8" s="1"/>
      <c r="AG8" s="1"/>
    </row>
    <row r="9" spans="1:33" ht="19.5" customHeight="1">
      <c r="A9" s="1"/>
      <c r="B9" s="7"/>
      <c r="C9" s="456" t="s">
        <v>23</v>
      </c>
      <c r="D9" s="455"/>
      <c r="E9" s="455"/>
      <c r="F9" s="455"/>
      <c r="G9" s="455"/>
      <c r="H9" s="455"/>
      <c r="I9" s="457"/>
      <c r="J9" s="7"/>
      <c r="K9" s="1"/>
      <c r="L9" s="1"/>
      <c r="M9" s="1"/>
      <c r="N9" s="1"/>
      <c r="O9" s="1"/>
      <c r="P9" s="1"/>
      <c r="Q9" s="1"/>
      <c r="R9" s="1"/>
      <c r="S9" s="1"/>
      <c r="T9" s="1"/>
      <c r="U9" s="1"/>
      <c r="V9" s="1"/>
      <c r="W9" s="1"/>
      <c r="X9" s="1"/>
      <c r="Y9" s="1"/>
      <c r="Z9" s="1"/>
      <c r="AA9" s="1"/>
      <c r="AB9" s="1"/>
      <c r="AC9" s="1"/>
      <c r="AD9" s="1"/>
      <c r="AE9" s="1"/>
      <c r="AF9" s="1"/>
      <c r="AG9" s="1"/>
    </row>
    <row r="10" spans="1:33" ht="7.5" customHeight="1">
      <c r="A10" s="1"/>
      <c r="B10" s="7"/>
      <c r="C10" s="7"/>
      <c r="D10" s="7"/>
      <c r="E10" s="7"/>
      <c r="F10" s="7"/>
      <c r="G10" s="7"/>
      <c r="H10" s="7"/>
      <c r="I10" s="7"/>
      <c r="J10" s="7"/>
      <c r="K10" s="1"/>
      <c r="L10" s="1"/>
      <c r="M10" s="1"/>
      <c r="N10" s="1"/>
      <c r="O10" s="1"/>
      <c r="P10" s="1"/>
      <c r="Q10" s="1"/>
      <c r="R10" s="1"/>
      <c r="S10" s="1"/>
      <c r="T10" s="1"/>
      <c r="U10" s="1"/>
      <c r="V10" s="1"/>
      <c r="W10" s="1"/>
      <c r="X10" s="1"/>
      <c r="Y10" s="1"/>
      <c r="Z10" s="1"/>
      <c r="AA10" s="1"/>
      <c r="AB10" s="1"/>
      <c r="AC10" s="1"/>
      <c r="AD10" s="1"/>
      <c r="AE10" s="1"/>
      <c r="AF10" s="1"/>
      <c r="AG10" s="1"/>
    </row>
    <row r="11" spans="1:33" ht="30" customHeight="1">
      <c r="A11" s="1"/>
      <c r="B11" s="7"/>
      <c r="C11" s="44" t="s">
        <v>39</v>
      </c>
      <c r="D11" s="45" t="s">
        <v>25</v>
      </c>
      <c r="E11" s="45" t="s">
        <v>26</v>
      </c>
      <c r="F11" s="45" t="s">
        <v>27</v>
      </c>
      <c r="G11" s="45" t="s">
        <v>28</v>
      </c>
      <c r="H11" s="46" t="s">
        <v>29</v>
      </c>
      <c r="I11" s="47" t="s">
        <v>30</v>
      </c>
      <c r="J11" s="7"/>
      <c r="K11" s="1"/>
      <c r="L11" s="1"/>
      <c r="M11" s="1"/>
      <c r="N11" s="1"/>
      <c r="O11" s="1"/>
      <c r="P11" s="1"/>
      <c r="Q11" s="1"/>
      <c r="R11" s="1"/>
      <c r="S11" s="1"/>
      <c r="T11" s="1"/>
      <c r="U11" s="1"/>
      <c r="V11" s="1"/>
      <c r="W11" s="1"/>
      <c r="X11" s="1"/>
      <c r="Y11" s="1"/>
      <c r="Z11" s="1"/>
      <c r="AA11" s="1"/>
      <c r="AB11" s="1"/>
      <c r="AC11" s="1"/>
      <c r="AD11" s="1"/>
      <c r="AE11" s="1"/>
      <c r="AF11" s="1"/>
      <c r="AG11" s="1"/>
    </row>
    <row r="12" spans="1:33" ht="30" customHeight="1">
      <c r="A12" s="1"/>
      <c r="B12" s="48">
        <v>1</v>
      </c>
      <c r="C12" s="49" t="str">
        <f ca="1">IFERROR(OFFSET('1. Staff Posts and Salaries'!$F$1,MATCH(B12,'1. Staff Posts and Salaries'!P:P,0)-1,0),"")</f>
        <v/>
      </c>
      <c r="D12" s="50">
        <f ca="1">IFERROR(SUMIF('2. Annual Costs of Staff Posts'!$F$13:$F$62,'Summary of Staff Resourcing'!$C12,'2. Annual Costs of Staff Posts'!$L$13:$L$62),"")</f>
        <v>0</v>
      </c>
      <c r="E12" s="50">
        <f ca="1">IFERROR(SUMIF('2. Annual Costs of Staff Posts'!$F$13:$F$62,'Summary of Staff Resourcing'!$C12,'2. Annual Costs of Staff Posts'!$Q$13:$Q$62),"")</f>
        <v>0</v>
      </c>
      <c r="F12" s="50">
        <f ca="1">IFERROR(SUMIF('2. Annual Costs of Staff Posts'!$F$13:$F$62,'Summary of Staff Resourcing'!$C12,'2. Annual Costs of Staff Posts'!$V$13:$V$62),"")</f>
        <v>0</v>
      </c>
      <c r="G12" s="50">
        <f ca="1">IFERROR(SUMIF('2. Annual Costs of Staff Posts'!$F$13:$F$62,'Summary of Staff Resourcing'!$C12,'2. Annual Costs of Staff Posts'!$AA$13:$AA$62),"")</f>
        <v>0</v>
      </c>
      <c r="H12" s="50">
        <f ca="1">IFERROR(SUMIF('2. Annual Costs of Staff Posts'!$F$13:$F$62,'Summary of Staff Resourcing'!$C12,'2. Annual Costs of Staff Posts'!$AF$13:$AF$62),"")</f>
        <v>0</v>
      </c>
      <c r="I12" s="51">
        <f t="shared" ref="I12:I29" ca="1" si="0">SUM(D12:H12)</f>
        <v>0</v>
      </c>
      <c r="J12" s="7"/>
      <c r="K12" s="1"/>
      <c r="L12" s="1"/>
      <c r="M12" s="1"/>
      <c r="N12" s="1"/>
      <c r="O12" s="1"/>
      <c r="P12" s="1"/>
      <c r="Q12" s="1"/>
      <c r="R12" s="1"/>
      <c r="S12" s="1"/>
      <c r="T12" s="1"/>
      <c r="U12" s="1"/>
      <c r="V12" s="1"/>
      <c r="W12" s="1"/>
      <c r="X12" s="1"/>
      <c r="Y12" s="1"/>
      <c r="Z12" s="1"/>
      <c r="AA12" s="1"/>
      <c r="AB12" s="1"/>
      <c r="AC12" s="1"/>
      <c r="AD12" s="1"/>
      <c r="AE12" s="1"/>
      <c r="AF12" s="1"/>
      <c r="AG12" s="1"/>
    </row>
    <row r="13" spans="1:33" ht="30" customHeight="1">
      <c r="A13" s="1"/>
      <c r="B13" s="48">
        <v>2</v>
      </c>
      <c r="C13" s="49" t="str">
        <f ca="1">IFERROR(OFFSET('1. Staff Posts and Salaries'!$F$1,MATCH(B13,'1. Staff Posts and Salaries'!P:P,0)-1,0),"")</f>
        <v/>
      </c>
      <c r="D13" s="50">
        <f ca="1">IFERROR(SUMIF('2. Annual Costs of Staff Posts'!$F$13:$F$62,'Summary of Staff Resourcing'!$C13,'2. Annual Costs of Staff Posts'!$L$13:$L$62),"")</f>
        <v>0</v>
      </c>
      <c r="E13" s="50">
        <f ca="1">IFERROR(SUMIF('2. Annual Costs of Staff Posts'!$F$13:$F$62,'Summary of Staff Resourcing'!$C13,'2. Annual Costs of Staff Posts'!$Q$13:$Q$62),"")</f>
        <v>0</v>
      </c>
      <c r="F13" s="50">
        <f ca="1">IFERROR(SUMIF('2. Annual Costs of Staff Posts'!$F$13:$F$62,'Summary of Staff Resourcing'!$C13,'2. Annual Costs of Staff Posts'!$V$13:$V$62),"")</f>
        <v>0</v>
      </c>
      <c r="G13" s="50">
        <f ca="1">IFERROR(SUMIF('2. Annual Costs of Staff Posts'!$F$13:$F$62,'Summary of Staff Resourcing'!$C13,'2. Annual Costs of Staff Posts'!$AA$13:$AA$62),"")</f>
        <v>0</v>
      </c>
      <c r="H13" s="50">
        <f ca="1">IFERROR(SUMIF('2. Annual Costs of Staff Posts'!$F$13:$F$62,'Summary of Staff Resourcing'!$C13,'2. Annual Costs of Staff Posts'!$AF$13:$AF$62),"")</f>
        <v>0</v>
      </c>
      <c r="I13" s="51">
        <f t="shared" ca="1" si="0"/>
        <v>0</v>
      </c>
      <c r="J13" s="7"/>
      <c r="K13" s="1"/>
      <c r="L13" s="1"/>
      <c r="M13" s="1"/>
      <c r="N13" s="1"/>
      <c r="O13" s="1"/>
      <c r="P13" s="1"/>
      <c r="Q13" s="1"/>
      <c r="R13" s="1"/>
      <c r="S13" s="1"/>
      <c r="T13" s="1"/>
      <c r="U13" s="1"/>
      <c r="V13" s="1"/>
      <c r="W13" s="1"/>
      <c r="X13" s="1"/>
      <c r="Y13" s="1"/>
      <c r="Z13" s="1"/>
      <c r="AA13" s="1"/>
      <c r="AB13" s="1"/>
      <c r="AC13" s="1"/>
      <c r="AD13" s="1"/>
      <c r="AE13" s="1"/>
      <c r="AF13" s="1"/>
      <c r="AG13" s="1"/>
    </row>
    <row r="14" spans="1:33" ht="30" customHeight="1">
      <c r="A14" s="1"/>
      <c r="B14" s="48">
        <v>3</v>
      </c>
      <c r="C14" s="49" t="str">
        <f ca="1">IFERROR(OFFSET('1. Staff Posts and Salaries'!$F$1,MATCH(B14,'1. Staff Posts and Salaries'!P:P,0)-1,0),"")</f>
        <v/>
      </c>
      <c r="D14" s="50">
        <f ca="1">IFERROR(SUMIF('2. Annual Costs of Staff Posts'!$F$13:$F$62,'Summary of Staff Resourcing'!$C14,'2. Annual Costs of Staff Posts'!$L$13:$L$62),"")</f>
        <v>0</v>
      </c>
      <c r="E14" s="50">
        <f ca="1">IFERROR(SUMIF('2. Annual Costs of Staff Posts'!$F$13:$F$62,'Summary of Staff Resourcing'!$C14,'2. Annual Costs of Staff Posts'!$Q$13:$Q$62),"")</f>
        <v>0</v>
      </c>
      <c r="F14" s="50">
        <f ca="1">IFERROR(SUMIF('2. Annual Costs of Staff Posts'!$F$13:$F$62,'Summary of Staff Resourcing'!$C14,'2. Annual Costs of Staff Posts'!$V$13:$V$62),"")</f>
        <v>0</v>
      </c>
      <c r="G14" s="50">
        <f ca="1">IFERROR(SUMIF('2. Annual Costs of Staff Posts'!$F$13:$F$62,'Summary of Staff Resourcing'!$C14,'2. Annual Costs of Staff Posts'!$AA$13:$AA$62),"")</f>
        <v>0</v>
      </c>
      <c r="H14" s="50">
        <f ca="1">IFERROR(SUMIF('2. Annual Costs of Staff Posts'!$F$13:$F$62,'Summary of Staff Resourcing'!$C14,'2. Annual Costs of Staff Posts'!$AF$13:$AF$62),"")</f>
        <v>0</v>
      </c>
      <c r="I14" s="51">
        <f t="shared" ca="1" si="0"/>
        <v>0</v>
      </c>
      <c r="J14" s="7"/>
      <c r="K14" s="1"/>
      <c r="L14" s="1"/>
      <c r="M14" s="1"/>
      <c r="N14" s="1"/>
      <c r="O14" s="1"/>
      <c r="P14" s="1"/>
      <c r="Q14" s="1"/>
      <c r="R14" s="1"/>
      <c r="S14" s="1"/>
      <c r="T14" s="1"/>
      <c r="U14" s="1"/>
      <c r="V14" s="1"/>
      <c r="W14" s="1"/>
      <c r="X14" s="1"/>
      <c r="Y14" s="1"/>
      <c r="Z14" s="1"/>
      <c r="AA14" s="1"/>
      <c r="AB14" s="1"/>
      <c r="AC14" s="1"/>
      <c r="AD14" s="1"/>
      <c r="AE14" s="1"/>
      <c r="AF14" s="1"/>
      <c r="AG14" s="1"/>
    </row>
    <row r="15" spans="1:33" ht="30" customHeight="1">
      <c r="A15" s="1"/>
      <c r="B15" s="48">
        <v>4</v>
      </c>
      <c r="C15" s="49" t="str">
        <f ca="1">IFERROR(OFFSET('1. Staff Posts and Salaries'!$F$1,MATCH(B15,'1. Staff Posts and Salaries'!P:P,0)-1,0),"")</f>
        <v/>
      </c>
      <c r="D15" s="50">
        <f ca="1">IFERROR(SUMIF('2. Annual Costs of Staff Posts'!$F$13:$F$62,'Summary of Staff Resourcing'!$C15,'2. Annual Costs of Staff Posts'!$L$13:$L$62),"")</f>
        <v>0</v>
      </c>
      <c r="E15" s="50">
        <f ca="1">IFERROR(SUMIF('2. Annual Costs of Staff Posts'!$F$13:$F$62,'Summary of Staff Resourcing'!$C15,'2. Annual Costs of Staff Posts'!$Q$13:$Q$62),"")</f>
        <v>0</v>
      </c>
      <c r="F15" s="50">
        <f ca="1">IFERROR(SUMIF('2. Annual Costs of Staff Posts'!$F$13:$F$62,'Summary of Staff Resourcing'!$C15,'2. Annual Costs of Staff Posts'!$V$13:$V$62),"")</f>
        <v>0</v>
      </c>
      <c r="G15" s="50">
        <f ca="1">IFERROR(SUMIF('2. Annual Costs of Staff Posts'!$F$13:$F$62,'Summary of Staff Resourcing'!$C15,'2. Annual Costs of Staff Posts'!$AA$13:$AA$62),"")</f>
        <v>0</v>
      </c>
      <c r="H15" s="50">
        <f ca="1">IFERROR(SUMIF('2. Annual Costs of Staff Posts'!$F$13:$F$62,'Summary of Staff Resourcing'!$C15,'2. Annual Costs of Staff Posts'!$AF$13:$AF$62),"")</f>
        <v>0</v>
      </c>
      <c r="I15" s="51">
        <f t="shared" ca="1" si="0"/>
        <v>0</v>
      </c>
      <c r="J15" s="7"/>
      <c r="K15" s="1"/>
      <c r="L15" s="1"/>
      <c r="M15" s="1"/>
      <c r="N15" s="1"/>
      <c r="O15" s="1"/>
      <c r="P15" s="1"/>
      <c r="Q15" s="1"/>
      <c r="R15" s="1"/>
      <c r="S15" s="1"/>
      <c r="T15" s="1"/>
      <c r="U15" s="1"/>
      <c r="V15" s="1"/>
      <c r="W15" s="1"/>
      <c r="X15" s="1"/>
      <c r="Y15" s="1"/>
      <c r="Z15" s="1"/>
      <c r="AA15" s="1"/>
      <c r="AB15" s="1"/>
      <c r="AC15" s="1"/>
      <c r="AD15" s="1"/>
      <c r="AE15" s="1"/>
      <c r="AF15" s="1"/>
      <c r="AG15" s="1"/>
    </row>
    <row r="16" spans="1:33" ht="30" customHeight="1">
      <c r="A16" s="1"/>
      <c r="B16" s="48">
        <v>5</v>
      </c>
      <c r="C16" s="49" t="str">
        <f ca="1">IFERROR(OFFSET('1. Staff Posts and Salaries'!$F$1,MATCH(B16,'1. Staff Posts and Salaries'!P:P,0)-1,0),"")</f>
        <v/>
      </c>
      <c r="D16" s="50">
        <f ca="1">IFERROR(SUMIF('2. Annual Costs of Staff Posts'!$F$13:$F$62,'Summary of Staff Resourcing'!$C16,'2. Annual Costs of Staff Posts'!$L$13:$L$62),"")</f>
        <v>0</v>
      </c>
      <c r="E16" s="50">
        <f ca="1">IFERROR(SUMIF('2. Annual Costs of Staff Posts'!$F$13:$F$62,'Summary of Staff Resourcing'!$C16,'2. Annual Costs of Staff Posts'!$Q$13:$Q$62),"")</f>
        <v>0</v>
      </c>
      <c r="F16" s="50">
        <f ca="1">IFERROR(SUMIF('2. Annual Costs of Staff Posts'!$F$13:$F$62,'Summary of Staff Resourcing'!$C16,'2. Annual Costs of Staff Posts'!$V$13:$V$62),"")</f>
        <v>0</v>
      </c>
      <c r="G16" s="50">
        <f ca="1">IFERROR(SUMIF('2. Annual Costs of Staff Posts'!$F$13:$F$62,'Summary of Staff Resourcing'!$C16,'2. Annual Costs of Staff Posts'!$AA$13:$AA$62),"")</f>
        <v>0</v>
      </c>
      <c r="H16" s="50">
        <f ca="1">IFERROR(SUMIF('2. Annual Costs of Staff Posts'!$F$13:$F$62,'Summary of Staff Resourcing'!$C16,'2. Annual Costs of Staff Posts'!$AF$13:$AF$62),"")</f>
        <v>0</v>
      </c>
      <c r="I16" s="51">
        <f t="shared" ca="1" si="0"/>
        <v>0</v>
      </c>
      <c r="J16" s="7"/>
      <c r="K16" s="1"/>
      <c r="L16" s="1"/>
      <c r="M16" s="1"/>
      <c r="N16" s="1"/>
      <c r="O16" s="1"/>
      <c r="P16" s="1"/>
      <c r="Q16" s="1"/>
      <c r="R16" s="1"/>
      <c r="S16" s="1"/>
      <c r="T16" s="1"/>
      <c r="U16" s="1"/>
      <c r="V16" s="1"/>
      <c r="W16" s="1"/>
      <c r="X16" s="1"/>
      <c r="Y16" s="1"/>
      <c r="Z16" s="1"/>
      <c r="AA16" s="1"/>
      <c r="AB16" s="1"/>
      <c r="AC16" s="1"/>
      <c r="AD16" s="1"/>
      <c r="AE16" s="1"/>
      <c r="AF16" s="1"/>
      <c r="AG16" s="1"/>
    </row>
    <row r="17" spans="1:33" ht="30" customHeight="1">
      <c r="A17" s="1"/>
      <c r="B17" s="48">
        <v>6</v>
      </c>
      <c r="C17" s="49" t="str">
        <f ca="1">IFERROR(OFFSET('1. Staff Posts and Salaries'!$F$1,MATCH(B17,'1. Staff Posts and Salaries'!P:P,0)-1,0),"")</f>
        <v/>
      </c>
      <c r="D17" s="50">
        <f ca="1">IFERROR(SUMIF('2. Annual Costs of Staff Posts'!$F$13:$F$62,'Summary of Staff Resourcing'!$C17,'2. Annual Costs of Staff Posts'!$L$13:$L$62),"")</f>
        <v>0</v>
      </c>
      <c r="E17" s="50">
        <f ca="1">IFERROR(SUMIF('2. Annual Costs of Staff Posts'!$F$13:$F$62,'Summary of Staff Resourcing'!$C17,'2. Annual Costs of Staff Posts'!$Q$13:$Q$62),"")</f>
        <v>0</v>
      </c>
      <c r="F17" s="50">
        <f ca="1">IFERROR(SUMIF('2. Annual Costs of Staff Posts'!$F$13:$F$62,'Summary of Staff Resourcing'!$C17,'2. Annual Costs of Staff Posts'!$V$13:$V$62),"")</f>
        <v>0</v>
      </c>
      <c r="G17" s="50">
        <f ca="1">IFERROR(SUMIF('2. Annual Costs of Staff Posts'!$F$13:$F$62,'Summary of Staff Resourcing'!$C17,'2. Annual Costs of Staff Posts'!$AA$13:$AA$62),"")</f>
        <v>0</v>
      </c>
      <c r="H17" s="50">
        <f ca="1">IFERROR(SUMIF('2. Annual Costs of Staff Posts'!$F$13:$F$62,'Summary of Staff Resourcing'!$C17,'2. Annual Costs of Staff Posts'!$AF$13:$AF$62),"")</f>
        <v>0</v>
      </c>
      <c r="I17" s="51">
        <f t="shared" ca="1" si="0"/>
        <v>0</v>
      </c>
      <c r="J17" s="7"/>
      <c r="K17" s="1"/>
      <c r="L17" s="1"/>
      <c r="M17" s="1"/>
      <c r="N17" s="1"/>
      <c r="O17" s="1"/>
      <c r="P17" s="1"/>
      <c r="Q17" s="1"/>
      <c r="R17" s="1"/>
      <c r="S17" s="1"/>
      <c r="T17" s="1"/>
      <c r="U17" s="1"/>
      <c r="V17" s="1"/>
      <c r="W17" s="1"/>
      <c r="X17" s="1"/>
      <c r="Y17" s="1"/>
      <c r="Z17" s="1"/>
      <c r="AA17" s="1"/>
      <c r="AB17" s="1"/>
      <c r="AC17" s="1"/>
      <c r="AD17" s="1"/>
      <c r="AE17" s="1"/>
      <c r="AF17" s="1"/>
      <c r="AG17" s="1"/>
    </row>
    <row r="18" spans="1:33" ht="30" customHeight="1">
      <c r="A18" s="1"/>
      <c r="B18" s="48">
        <v>7</v>
      </c>
      <c r="C18" s="49" t="str">
        <f ca="1">IFERROR(OFFSET('1. Staff Posts and Salaries'!$F$1,MATCH(B18,'1. Staff Posts and Salaries'!P:P,0)-1,0),"")</f>
        <v/>
      </c>
      <c r="D18" s="50">
        <f ca="1">IFERROR(SUMIF('2. Annual Costs of Staff Posts'!$F$13:$F$62,'Summary of Staff Resourcing'!$C18,'2. Annual Costs of Staff Posts'!$L$13:$L$62),"")</f>
        <v>0</v>
      </c>
      <c r="E18" s="50">
        <f ca="1">IFERROR(SUMIF('2. Annual Costs of Staff Posts'!$F$13:$F$62,'Summary of Staff Resourcing'!$C18,'2. Annual Costs of Staff Posts'!$Q$13:$Q$62),"")</f>
        <v>0</v>
      </c>
      <c r="F18" s="50">
        <f ca="1">IFERROR(SUMIF('2. Annual Costs of Staff Posts'!$F$13:$F$62,'Summary of Staff Resourcing'!$C18,'2. Annual Costs of Staff Posts'!$V$13:$V$62),"")</f>
        <v>0</v>
      </c>
      <c r="G18" s="50">
        <f ca="1">IFERROR(SUMIF('2. Annual Costs of Staff Posts'!$F$13:$F$62,'Summary of Staff Resourcing'!$C18,'2. Annual Costs of Staff Posts'!$AA$13:$AA$62),"")</f>
        <v>0</v>
      </c>
      <c r="H18" s="50">
        <f ca="1">IFERROR(SUMIF('2. Annual Costs of Staff Posts'!$F$13:$F$62,'Summary of Staff Resourcing'!$C18,'2. Annual Costs of Staff Posts'!$AF$13:$AF$62),"")</f>
        <v>0</v>
      </c>
      <c r="I18" s="51">
        <f t="shared" ca="1" si="0"/>
        <v>0</v>
      </c>
      <c r="J18" s="7"/>
      <c r="K18" s="1"/>
      <c r="L18" s="1"/>
      <c r="M18" s="1"/>
      <c r="N18" s="1"/>
      <c r="O18" s="1"/>
      <c r="P18" s="1"/>
      <c r="Q18" s="1"/>
      <c r="R18" s="1"/>
      <c r="S18" s="1"/>
      <c r="T18" s="1"/>
      <c r="U18" s="1"/>
      <c r="V18" s="1"/>
      <c r="W18" s="1"/>
      <c r="X18" s="1"/>
      <c r="Y18" s="1"/>
      <c r="Z18" s="1"/>
      <c r="AA18" s="1"/>
      <c r="AB18" s="1"/>
      <c r="AC18" s="1"/>
      <c r="AD18" s="1"/>
      <c r="AE18" s="1"/>
      <c r="AF18" s="1"/>
      <c r="AG18" s="1"/>
    </row>
    <row r="19" spans="1:33" ht="30" customHeight="1">
      <c r="A19" s="1"/>
      <c r="B19" s="48">
        <v>8</v>
      </c>
      <c r="C19" s="49" t="str">
        <f ca="1">IFERROR(OFFSET('1. Staff Posts and Salaries'!$F$1,MATCH(B19,'1. Staff Posts and Salaries'!P:P,0)-1,0),"")</f>
        <v/>
      </c>
      <c r="D19" s="50">
        <f ca="1">IFERROR(SUMIF('2. Annual Costs of Staff Posts'!$F$13:$F$62,'Summary of Staff Resourcing'!$C19,'2. Annual Costs of Staff Posts'!$L$13:$L$62),"")</f>
        <v>0</v>
      </c>
      <c r="E19" s="50">
        <f ca="1">IFERROR(SUMIF('2. Annual Costs of Staff Posts'!$F$13:$F$62,'Summary of Staff Resourcing'!$C19,'2. Annual Costs of Staff Posts'!$Q$13:$Q$62),"")</f>
        <v>0</v>
      </c>
      <c r="F19" s="50">
        <f ca="1">IFERROR(SUMIF('2. Annual Costs of Staff Posts'!$F$13:$F$62,'Summary of Staff Resourcing'!$C19,'2. Annual Costs of Staff Posts'!$V$13:$V$62),"")</f>
        <v>0</v>
      </c>
      <c r="G19" s="50">
        <f ca="1">IFERROR(SUMIF('2. Annual Costs of Staff Posts'!$F$13:$F$62,'Summary of Staff Resourcing'!$C19,'2. Annual Costs of Staff Posts'!$AA$13:$AA$62),"")</f>
        <v>0</v>
      </c>
      <c r="H19" s="50">
        <f ca="1">IFERROR(SUMIF('2. Annual Costs of Staff Posts'!$F$13:$F$62,'Summary of Staff Resourcing'!$C19,'2. Annual Costs of Staff Posts'!$AF$13:$AF$62),"")</f>
        <v>0</v>
      </c>
      <c r="I19" s="51">
        <f t="shared" ca="1" si="0"/>
        <v>0</v>
      </c>
      <c r="J19" s="7"/>
      <c r="K19" s="1"/>
      <c r="L19" s="1"/>
      <c r="M19" s="1"/>
      <c r="N19" s="1"/>
      <c r="O19" s="1"/>
      <c r="P19" s="1"/>
      <c r="Q19" s="1"/>
      <c r="R19" s="1"/>
      <c r="S19" s="1"/>
      <c r="T19" s="1"/>
      <c r="U19" s="1"/>
      <c r="V19" s="1"/>
      <c r="W19" s="1"/>
      <c r="X19" s="1"/>
      <c r="Y19" s="1"/>
      <c r="Z19" s="1"/>
      <c r="AA19" s="1"/>
      <c r="AB19" s="1"/>
      <c r="AC19" s="1"/>
      <c r="AD19" s="1"/>
      <c r="AE19" s="1"/>
      <c r="AF19" s="1"/>
      <c r="AG19" s="1"/>
    </row>
    <row r="20" spans="1:33" ht="30" customHeight="1">
      <c r="A20" s="1"/>
      <c r="B20" s="48">
        <v>9</v>
      </c>
      <c r="C20" s="49" t="str">
        <f ca="1">IFERROR(OFFSET('1. Staff Posts and Salaries'!$F$1,MATCH(B20,'1. Staff Posts and Salaries'!P:P,0)-1,0),"")</f>
        <v/>
      </c>
      <c r="D20" s="50">
        <f ca="1">IFERROR(SUMIF('2. Annual Costs of Staff Posts'!$F$13:$F$62,'Summary of Staff Resourcing'!$C20,'2. Annual Costs of Staff Posts'!$L$13:$L$62),"")</f>
        <v>0</v>
      </c>
      <c r="E20" s="50">
        <f ca="1">IFERROR(SUMIF('2. Annual Costs of Staff Posts'!$F$13:$F$62,'Summary of Staff Resourcing'!$C20,'2. Annual Costs of Staff Posts'!$Q$13:$Q$62),"")</f>
        <v>0</v>
      </c>
      <c r="F20" s="50">
        <f ca="1">IFERROR(SUMIF('2. Annual Costs of Staff Posts'!$F$13:$F$62,'Summary of Staff Resourcing'!$C20,'2. Annual Costs of Staff Posts'!$V$13:$V$62),"")</f>
        <v>0</v>
      </c>
      <c r="G20" s="50">
        <f ca="1">IFERROR(SUMIF('2. Annual Costs of Staff Posts'!$F$13:$F$62,'Summary of Staff Resourcing'!$C20,'2. Annual Costs of Staff Posts'!$AA$13:$AA$62),"")</f>
        <v>0</v>
      </c>
      <c r="H20" s="50">
        <f ca="1">IFERROR(SUMIF('2. Annual Costs of Staff Posts'!$F$13:$F$62,'Summary of Staff Resourcing'!$C20,'2. Annual Costs of Staff Posts'!$AF$13:$AF$62),"")</f>
        <v>0</v>
      </c>
      <c r="I20" s="51">
        <f t="shared" ca="1" si="0"/>
        <v>0</v>
      </c>
      <c r="J20" s="7"/>
      <c r="K20" s="1"/>
      <c r="L20" s="1"/>
      <c r="M20" s="1"/>
      <c r="N20" s="1"/>
      <c r="O20" s="1"/>
      <c r="P20" s="1"/>
      <c r="Q20" s="1"/>
      <c r="R20" s="1"/>
      <c r="S20" s="1"/>
      <c r="T20" s="1"/>
      <c r="U20" s="1"/>
      <c r="V20" s="1"/>
      <c r="W20" s="1"/>
      <c r="X20" s="1"/>
      <c r="Y20" s="1"/>
      <c r="Z20" s="1"/>
      <c r="AA20" s="1"/>
      <c r="AB20" s="1"/>
      <c r="AC20" s="1"/>
      <c r="AD20" s="1"/>
      <c r="AE20" s="1"/>
      <c r="AF20" s="1"/>
      <c r="AG20" s="1"/>
    </row>
    <row r="21" spans="1:33" ht="30" customHeight="1">
      <c r="A21" s="1"/>
      <c r="B21" s="48">
        <v>10</v>
      </c>
      <c r="C21" s="49" t="str">
        <f ca="1">IFERROR(OFFSET('1. Staff Posts and Salaries'!$F$1,MATCH(B21,'1. Staff Posts and Salaries'!P:P,0)-1,0),"")</f>
        <v/>
      </c>
      <c r="D21" s="50">
        <f ca="1">IFERROR(SUMIF('2. Annual Costs of Staff Posts'!$F$13:$F$62,'Summary of Staff Resourcing'!$C21,'2. Annual Costs of Staff Posts'!$L$13:$L$62),"")</f>
        <v>0</v>
      </c>
      <c r="E21" s="50">
        <f ca="1">IFERROR(SUMIF('2. Annual Costs of Staff Posts'!$F$13:$F$62,'Summary of Staff Resourcing'!$C21,'2. Annual Costs of Staff Posts'!$Q$13:$Q$62),"")</f>
        <v>0</v>
      </c>
      <c r="F21" s="50">
        <f ca="1">IFERROR(SUMIF('2. Annual Costs of Staff Posts'!$F$13:$F$62,'Summary of Staff Resourcing'!$C21,'2. Annual Costs of Staff Posts'!$V$13:$V$62),"")</f>
        <v>0</v>
      </c>
      <c r="G21" s="50">
        <f ca="1">IFERROR(SUMIF('2. Annual Costs of Staff Posts'!$F$13:$F$62,'Summary of Staff Resourcing'!$C21,'2. Annual Costs of Staff Posts'!$AA$13:$AA$62),"")</f>
        <v>0</v>
      </c>
      <c r="H21" s="50">
        <f ca="1">IFERROR(SUMIF('2. Annual Costs of Staff Posts'!$F$13:$F$62,'Summary of Staff Resourcing'!$C21,'2. Annual Costs of Staff Posts'!$AF$13:$AF$62),"")</f>
        <v>0</v>
      </c>
      <c r="I21" s="51">
        <f t="shared" ca="1" si="0"/>
        <v>0</v>
      </c>
      <c r="J21" s="7"/>
      <c r="K21" s="1"/>
      <c r="L21" s="1"/>
      <c r="M21" s="1"/>
      <c r="N21" s="1"/>
      <c r="O21" s="1"/>
      <c r="P21" s="1"/>
      <c r="Q21" s="1"/>
      <c r="R21" s="1"/>
      <c r="S21" s="1"/>
      <c r="T21" s="1"/>
      <c r="U21" s="1"/>
      <c r="V21" s="1"/>
      <c r="W21" s="1"/>
      <c r="X21" s="1"/>
      <c r="Y21" s="1"/>
      <c r="Z21" s="1"/>
      <c r="AA21" s="1"/>
      <c r="AB21" s="1"/>
      <c r="AC21" s="1"/>
      <c r="AD21" s="1"/>
      <c r="AE21" s="1"/>
      <c r="AF21" s="1"/>
      <c r="AG21" s="1"/>
    </row>
    <row r="22" spans="1:33" ht="30" customHeight="1">
      <c r="A22" s="1"/>
      <c r="B22" s="48">
        <v>11</v>
      </c>
      <c r="C22" s="49" t="str">
        <f ca="1">IFERROR(OFFSET('1. Staff Posts and Salaries'!$F$1,MATCH(B22,'1. Staff Posts and Salaries'!P:P,0)-1,0),"")</f>
        <v/>
      </c>
      <c r="D22" s="50">
        <f ca="1">IFERROR(SUMIF('2. Annual Costs of Staff Posts'!$F$13:$F$62,'Summary of Staff Resourcing'!$C22,'2. Annual Costs of Staff Posts'!$L$13:$L$62),"")</f>
        <v>0</v>
      </c>
      <c r="E22" s="50">
        <f ca="1">IFERROR(SUMIF('2. Annual Costs of Staff Posts'!$F$13:$F$62,'Summary of Staff Resourcing'!$C22,'2. Annual Costs of Staff Posts'!$Q$13:$Q$62),"")</f>
        <v>0</v>
      </c>
      <c r="F22" s="50">
        <f ca="1">IFERROR(SUMIF('2. Annual Costs of Staff Posts'!$F$13:$F$62,'Summary of Staff Resourcing'!$C22,'2. Annual Costs of Staff Posts'!$V$13:$V$62),"")</f>
        <v>0</v>
      </c>
      <c r="G22" s="50">
        <f ca="1">IFERROR(SUMIF('2. Annual Costs of Staff Posts'!$F$13:$F$62,'Summary of Staff Resourcing'!$C22,'2. Annual Costs of Staff Posts'!$AA$13:$AA$62),"")</f>
        <v>0</v>
      </c>
      <c r="H22" s="50">
        <f ca="1">IFERROR(SUMIF('2. Annual Costs of Staff Posts'!$F$13:$F$62,'Summary of Staff Resourcing'!$C22,'2. Annual Costs of Staff Posts'!$AF$13:$AF$62),"")</f>
        <v>0</v>
      </c>
      <c r="I22" s="51">
        <f t="shared" ca="1" si="0"/>
        <v>0</v>
      </c>
      <c r="J22" s="7"/>
      <c r="K22" s="1"/>
      <c r="L22" s="1"/>
      <c r="M22" s="1"/>
      <c r="N22" s="1"/>
      <c r="O22" s="1"/>
      <c r="P22" s="1"/>
      <c r="Q22" s="1"/>
      <c r="R22" s="1"/>
      <c r="S22" s="1"/>
      <c r="T22" s="1"/>
      <c r="U22" s="1"/>
      <c r="V22" s="1"/>
      <c r="W22" s="1"/>
      <c r="X22" s="1"/>
      <c r="Y22" s="1"/>
      <c r="Z22" s="1"/>
      <c r="AA22" s="1"/>
      <c r="AB22" s="1"/>
      <c r="AC22" s="1"/>
      <c r="AD22" s="1"/>
      <c r="AE22" s="1"/>
      <c r="AF22" s="1"/>
      <c r="AG22" s="1"/>
    </row>
    <row r="23" spans="1:33" ht="30" customHeight="1">
      <c r="A23" s="1"/>
      <c r="B23" s="48">
        <v>12</v>
      </c>
      <c r="C23" s="49" t="str">
        <f ca="1">IFERROR(OFFSET('1. Staff Posts and Salaries'!$F$1,MATCH(B23,'1. Staff Posts and Salaries'!P:P,0)-1,0),"")</f>
        <v/>
      </c>
      <c r="D23" s="50">
        <f ca="1">IFERROR(SUMIF('2. Annual Costs of Staff Posts'!$F$13:$F$62,'Summary of Staff Resourcing'!$C23,'2. Annual Costs of Staff Posts'!$L$13:$L$62),"")</f>
        <v>0</v>
      </c>
      <c r="E23" s="50">
        <f ca="1">IFERROR(SUMIF('2. Annual Costs of Staff Posts'!$F$13:$F$62,'Summary of Staff Resourcing'!$C23,'2. Annual Costs of Staff Posts'!$Q$13:$Q$62),"")</f>
        <v>0</v>
      </c>
      <c r="F23" s="50">
        <f ca="1">IFERROR(SUMIF('2. Annual Costs of Staff Posts'!$F$13:$F$62,'Summary of Staff Resourcing'!$C23,'2. Annual Costs of Staff Posts'!$V$13:$V$62),"")</f>
        <v>0</v>
      </c>
      <c r="G23" s="50">
        <f ca="1">IFERROR(SUMIF('2. Annual Costs of Staff Posts'!$F$13:$F$62,'Summary of Staff Resourcing'!$C23,'2. Annual Costs of Staff Posts'!$AA$13:$AA$62),"")</f>
        <v>0</v>
      </c>
      <c r="H23" s="50">
        <f ca="1">IFERROR(SUMIF('2. Annual Costs of Staff Posts'!$F$13:$F$62,'Summary of Staff Resourcing'!$C23,'2. Annual Costs of Staff Posts'!$AF$13:$AF$62),"")</f>
        <v>0</v>
      </c>
      <c r="I23" s="51">
        <f t="shared" ca="1" si="0"/>
        <v>0</v>
      </c>
      <c r="J23" s="7"/>
      <c r="K23" s="1"/>
      <c r="L23" s="1"/>
      <c r="M23" s="1"/>
      <c r="N23" s="1"/>
      <c r="O23" s="1"/>
      <c r="P23" s="1"/>
      <c r="Q23" s="1"/>
      <c r="R23" s="1"/>
      <c r="S23" s="1"/>
      <c r="T23" s="1"/>
      <c r="U23" s="1"/>
      <c r="V23" s="1"/>
      <c r="W23" s="1"/>
      <c r="X23" s="1"/>
      <c r="Y23" s="1"/>
      <c r="Z23" s="1"/>
      <c r="AA23" s="1"/>
      <c r="AB23" s="1"/>
      <c r="AC23" s="1"/>
      <c r="AD23" s="1"/>
      <c r="AE23" s="1"/>
      <c r="AF23" s="1"/>
      <c r="AG23" s="1"/>
    </row>
    <row r="24" spans="1:33" ht="30" customHeight="1">
      <c r="A24" s="1"/>
      <c r="B24" s="48">
        <v>13</v>
      </c>
      <c r="C24" s="49" t="str">
        <f ca="1">IFERROR(OFFSET('1. Staff Posts and Salaries'!$F$1,MATCH(B24,'1. Staff Posts and Salaries'!P:P,0)-1,0),"")</f>
        <v/>
      </c>
      <c r="D24" s="50">
        <f ca="1">IFERROR(SUMIF('2. Annual Costs of Staff Posts'!$F$13:$F$62,'Summary of Staff Resourcing'!$C24,'2. Annual Costs of Staff Posts'!$L$13:$L$62),"")</f>
        <v>0</v>
      </c>
      <c r="E24" s="50">
        <f ca="1">IFERROR(SUMIF('2. Annual Costs of Staff Posts'!$F$13:$F$62,'Summary of Staff Resourcing'!$C24,'2. Annual Costs of Staff Posts'!$Q$13:$Q$62),"")</f>
        <v>0</v>
      </c>
      <c r="F24" s="50">
        <f ca="1">IFERROR(SUMIF('2. Annual Costs of Staff Posts'!$F$13:$F$62,'Summary of Staff Resourcing'!$C24,'2. Annual Costs of Staff Posts'!$V$13:$V$62),"")</f>
        <v>0</v>
      </c>
      <c r="G24" s="50">
        <f ca="1">IFERROR(SUMIF('2. Annual Costs of Staff Posts'!$F$13:$F$62,'Summary of Staff Resourcing'!$C24,'2. Annual Costs of Staff Posts'!$AA$13:$AA$62),"")</f>
        <v>0</v>
      </c>
      <c r="H24" s="50">
        <f ca="1">IFERROR(SUMIF('2. Annual Costs of Staff Posts'!$F$13:$F$62,'Summary of Staff Resourcing'!$C24,'2. Annual Costs of Staff Posts'!$AF$13:$AF$62),"")</f>
        <v>0</v>
      </c>
      <c r="I24" s="51">
        <f t="shared" ca="1" si="0"/>
        <v>0</v>
      </c>
      <c r="J24" s="7"/>
      <c r="K24" s="1"/>
      <c r="L24" s="1"/>
      <c r="M24" s="1"/>
      <c r="N24" s="1"/>
      <c r="O24" s="1"/>
      <c r="P24" s="1"/>
      <c r="Q24" s="1"/>
      <c r="R24" s="1"/>
      <c r="S24" s="1"/>
      <c r="T24" s="1"/>
      <c r="U24" s="1"/>
      <c r="V24" s="1"/>
      <c r="W24" s="1"/>
      <c r="X24" s="1"/>
      <c r="Y24" s="1"/>
      <c r="Z24" s="1"/>
      <c r="AA24" s="1"/>
      <c r="AB24" s="1"/>
      <c r="AC24" s="1"/>
      <c r="AD24" s="1"/>
      <c r="AE24" s="1"/>
      <c r="AF24" s="1"/>
      <c r="AG24" s="1"/>
    </row>
    <row r="25" spans="1:33" ht="30" customHeight="1">
      <c r="A25" s="1"/>
      <c r="B25" s="48">
        <v>14</v>
      </c>
      <c r="C25" s="49" t="str">
        <f ca="1">IFERROR(OFFSET('1. Staff Posts and Salaries'!$F$1,MATCH(B25,'1. Staff Posts and Salaries'!P:P,0)-1,0),"")</f>
        <v/>
      </c>
      <c r="D25" s="50">
        <f ca="1">IFERROR(SUMIF('2. Annual Costs of Staff Posts'!$F$13:$F$62,'Summary of Staff Resourcing'!$C25,'2. Annual Costs of Staff Posts'!$L$13:$L$62),"")</f>
        <v>0</v>
      </c>
      <c r="E25" s="50">
        <f ca="1">IFERROR(SUMIF('2. Annual Costs of Staff Posts'!$F$13:$F$62,'Summary of Staff Resourcing'!$C25,'2. Annual Costs of Staff Posts'!$Q$13:$Q$62),"")</f>
        <v>0</v>
      </c>
      <c r="F25" s="50">
        <f ca="1">IFERROR(SUMIF('2. Annual Costs of Staff Posts'!$F$13:$F$62,'Summary of Staff Resourcing'!$C25,'2. Annual Costs of Staff Posts'!$V$13:$V$62),"")</f>
        <v>0</v>
      </c>
      <c r="G25" s="50">
        <f ca="1">IFERROR(SUMIF('2. Annual Costs of Staff Posts'!$F$13:$F$62,'Summary of Staff Resourcing'!$C25,'2. Annual Costs of Staff Posts'!$AA$13:$AA$62),"")</f>
        <v>0</v>
      </c>
      <c r="H25" s="50">
        <f ca="1">IFERROR(SUMIF('2. Annual Costs of Staff Posts'!$F$13:$F$62,'Summary of Staff Resourcing'!$C25,'2. Annual Costs of Staff Posts'!$AF$13:$AF$62),"")</f>
        <v>0</v>
      </c>
      <c r="I25" s="51">
        <f t="shared" ca="1" si="0"/>
        <v>0</v>
      </c>
      <c r="J25" s="7"/>
      <c r="K25" s="1"/>
      <c r="L25" s="1"/>
      <c r="M25" s="1"/>
      <c r="N25" s="1"/>
      <c r="O25" s="1"/>
      <c r="P25" s="1"/>
      <c r="Q25" s="1"/>
      <c r="R25" s="1"/>
      <c r="S25" s="1"/>
      <c r="T25" s="1"/>
      <c r="U25" s="1"/>
      <c r="V25" s="1"/>
      <c r="W25" s="1"/>
      <c r="X25" s="1"/>
      <c r="Y25" s="1"/>
      <c r="Z25" s="1"/>
      <c r="AA25" s="1"/>
      <c r="AB25" s="1"/>
      <c r="AC25" s="1"/>
      <c r="AD25" s="1"/>
      <c r="AE25" s="1"/>
      <c r="AF25" s="1"/>
      <c r="AG25" s="1"/>
    </row>
    <row r="26" spans="1:33" ht="30" customHeight="1">
      <c r="A26" s="1"/>
      <c r="B26" s="48">
        <v>15</v>
      </c>
      <c r="C26" s="49" t="str">
        <f ca="1">IFERROR(OFFSET('1. Staff Posts and Salaries'!$F$1,MATCH(B26,'1. Staff Posts and Salaries'!P:P,0)-1,0),"")</f>
        <v/>
      </c>
      <c r="D26" s="50">
        <f ca="1">IFERROR(SUMIF('2. Annual Costs of Staff Posts'!$F$13:$F$62,'Summary of Staff Resourcing'!$C26,'2. Annual Costs of Staff Posts'!$L$13:$L$62),"")</f>
        <v>0</v>
      </c>
      <c r="E26" s="50">
        <f ca="1">IFERROR(SUMIF('2. Annual Costs of Staff Posts'!$F$13:$F$62,'Summary of Staff Resourcing'!$C26,'2. Annual Costs of Staff Posts'!$Q$13:$Q$62),"")</f>
        <v>0</v>
      </c>
      <c r="F26" s="50">
        <f ca="1">IFERROR(SUMIF('2. Annual Costs of Staff Posts'!$F$13:$F$62,'Summary of Staff Resourcing'!$C26,'2. Annual Costs of Staff Posts'!$V$13:$V$62),"")</f>
        <v>0</v>
      </c>
      <c r="G26" s="50">
        <f ca="1">IFERROR(SUMIF('2. Annual Costs of Staff Posts'!$F$13:$F$62,'Summary of Staff Resourcing'!$C26,'2. Annual Costs of Staff Posts'!$AA$13:$AA$62),"")</f>
        <v>0</v>
      </c>
      <c r="H26" s="50">
        <f ca="1">IFERROR(SUMIF('2. Annual Costs of Staff Posts'!$F$13:$F$62,'Summary of Staff Resourcing'!$C26,'2. Annual Costs of Staff Posts'!$AF$13:$AF$62),"")</f>
        <v>0</v>
      </c>
      <c r="I26" s="51">
        <f t="shared" ca="1" si="0"/>
        <v>0</v>
      </c>
      <c r="J26" s="7"/>
      <c r="K26" s="1"/>
      <c r="L26" s="1"/>
      <c r="M26" s="1"/>
      <c r="N26" s="1"/>
      <c r="O26" s="1"/>
      <c r="P26" s="1"/>
      <c r="Q26" s="1"/>
      <c r="R26" s="1"/>
      <c r="S26" s="1"/>
      <c r="T26" s="1"/>
      <c r="U26" s="1"/>
      <c r="V26" s="1"/>
      <c r="W26" s="1"/>
      <c r="X26" s="1"/>
      <c r="Y26" s="1"/>
      <c r="Z26" s="1"/>
      <c r="AA26" s="1"/>
      <c r="AB26" s="1"/>
      <c r="AC26" s="1"/>
      <c r="AD26" s="1"/>
      <c r="AE26" s="1"/>
      <c r="AF26" s="1"/>
      <c r="AG26" s="1"/>
    </row>
    <row r="27" spans="1:33" ht="30" customHeight="1">
      <c r="A27" s="1"/>
      <c r="B27" s="48">
        <v>16</v>
      </c>
      <c r="C27" s="49" t="str">
        <f ca="1">IFERROR(OFFSET('1. Staff Posts and Salaries'!$F$1,MATCH(B27,'1. Staff Posts and Salaries'!P:P,0)-1,0),"")</f>
        <v/>
      </c>
      <c r="D27" s="50">
        <f ca="1">IFERROR(SUMIF('2. Annual Costs of Staff Posts'!$F$13:$F$62,'Summary of Staff Resourcing'!$C27,'2. Annual Costs of Staff Posts'!$L$13:$L$62),"")</f>
        <v>0</v>
      </c>
      <c r="E27" s="50">
        <f ca="1">IFERROR(SUMIF('2. Annual Costs of Staff Posts'!$F$13:$F$62,'Summary of Staff Resourcing'!$C27,'2. Annual Costs of Staff Posts'!$Q$13:$Q$62),"")</f>
        <v>0</v>
      </c>
      <c r="F27" s="50">
        <f ca="1">IFERROR(SUMIF('2. Annual Costs of Staff Posts'!$F$13:$F$62,'Summary of Staff Resourcing'!$C27,'2. Annual Costs of Staff Posts'!$V$13:$V$62),"")</f>
        <v>0</v>
      </c>
      <c r="G27" s="50">
        <f ca="1">IFERROR(SUMIF('2. Annual Costs of Staff Posts'!$F$13:$F$62,'Summary of Staff Resourcing'!$C27,'2. Annual Costs of Staff Posts'!$AA$13:$AA$62),"")</f>
        <v>0</v>
      </c>
      <c r="H27" s="50">
        <f ca="1">IFERROR(SUMIF('2. Annual Costs of Staff Posts'!$F$13:$F$62,'Summary of Staff Resourcing'!$C27,'2. Annual Costs of Staff Posts'!$AF$13:$AF$62),"")</f>
        <v>0</v>
      </c>
      <c r="I27" s="51">
        <f t="shared" ca="1" si="0"/>
        <v>0</v>
      </c>
      <c r="J27" s="7"/>
      <c r="K27" s="1"/>
      <c r="L27" s="1"/>
      <c r="M27" s="1"/>
      <c r="N27" s="1"/>
      <c r="O27" s="1"/>
      <c r="P27" s="1"/>
      <c r="Q27" s="1"/>
      <c r="R27" s="1"/>
      <c r="S27" s="1"/>
      <c r="T27" s="1"/>
      <c r="U27" s="1"/>
      <c r="V27" s="1"/>
      <c r="W27" s="1"/>
      <c r="X27" s="1"/>
      <c r="Y27" s="1"/>
      <c r="Z27" s="1"/>
      <c r="AA27" s="1"/>
      <c r="AB27" s="1"/>
      <c r="AC27" s="1"/>
      <c r="AD27" s="1"/>
      <c r="AE27" s="1"/>
      <c r="AF27" s="1"/>
      <c r="AG27" s="1"/>
    </row>
    <row r="28" spans="1:33" ht="30" customHeight="1">
      <c r="A28" s="1"/>
      <c r="B28" s="48">
        <v>17</v>
      </c>
      <c r="C28" s="49" t="str">
        <f ca="1">IFERROR(OFFSET('1. Staff Posts and Salaries'!$F$1,MATCH(B28,'1. Staff Posts and Salaries'!P:P,0)-1,0),"")</f>
        <v/>
      </c>
      <c r="D28" s="50">
        <f ca="1">IFERROR(SUMIF('2. Annual Costs of Staff Posts'!$F$13:$F$62,'Summary of Staff Resourcing'!$C28,'2. Annual Costs of Staff Posts'!$L$13:$L$62),"")</f>
        <v>0</v>
      </c>
      <c r="E28" s="50">
        <f ca="1">IFERROR(SUMIF('2. Annual Costs of Staff Posts'!$F$13:$F$62,'Summary of Staff Resourcing'!$C28,'2. Annual Costs of Staff Posts'!$Q$13:$Q$62),"")</f>
        <v>0</v>
      </c>
      <c r="F28" s="50">
        <f ca="1">IFERROR(SUMIF('2. Annual Costs of Staff Posts'!$F$13:$F$62,'Summary of Staff Resourcing'!$C28,'2. Annual Costs of Staff Posts'!$V$13:$V$62),"")</f>
        <v>0</v>
      </c>
      <c r="G28" s="50">
        <f ca="1">IFERROR(SUMIF('2. Annual Costs of Staff Posts'!$F$13:$F$62,'Summary of Staff Resourcing'!$C28,'2. Annual Costs of Staff Posts'!$AA$13:$AA$62),"")</f>
        <v>0</v>
      </c>
      <c r="H28" s="50">
        <f ca="1">IFERROR(SUMIF('2. Annual Costs of Staff Posts'!$F$13:$F$62,'Summary of Staff Resourcing'!$C28,'2. Annual Costs of Staff Posts'!$AF$13:$AF$62),"")</f>
        <v>0</v>
      </c>
      <c r="I28" s="51">
        <f t="shared" ca="1" si="0"/>
        <v>0</v>
      </c>
      <c r="J28" s="7"/>
      <c r="K28" s="1"/>
      <c r="L28" s="1"/>
      <c r="M28" s="1"/>
      <c r="N28" s="1"/>
      <c r="O28" s="1"/>
      <c r="P28" s="1"/>
      <c r="Q28" s="1"/>
      <c r="R28" s="1"/>
      <c r="S28" s="1"/>
      <c r="T28" s="1"/>
      <c r="U28" s="1"/>
      <c r="V28" s="1"/>
      <c r="W28" s="1"/>
      <c r="X28" s="1"/>
      <c r="Y28" s="1"/>
      <c r="Z28" s="1"/>
      <c r="AA28" s="1"/>
      <c r="AB28" s="1"/>
      <c r="AC28" s="1"/>
      <c r="AD28" s="1"/>
      <c r="AE28" s="1"/>
      <c r="AF28" s="1"/>
      <c r="AG28" s="1"/>
    </row>
    <row r="29" spans="1:33" ht="30" customHeight="1">
      <c r="A29" s="1"/>
      <c r="B29" s="48">
        <v>18</v>
      </c>
      <c r="C29" s="49" t="str">
        <f ca="1">IFERROR(OFFSET('1. Staff Posts and Salaries'!$F$1,MATCH(B29,'1. Staff Posts and Salaries'!P:P,0)-1,0),"")</f>
        <v/>
      </c>
      <c r="D29" s="50">
        <f ca="1">IFERROR(SUMIF('2. Annual Costs of Staff Posts'!$F$13:$F$62,'Summary of Staff Resourcing'!$C29,'2. Annual Costs of Staff Posts'!$L$13:$L$62),"")</f>
        <v>0</v>
      </c>
      <c r="E29" s="50">
        <f ca="1">IFERROR(SUMIF('2. Annual Costs of Staff Posts'!$F$13:$F$62,'Summary of Staff Resourcing'!$C29,'2. Annual Costs of Staff Posts'!$Q$13:$Q$62),"")</f>
        <v>0</v>
      </c>
      <c r="F29" s="50">
        <f ca="1">IFERROR(SUMIF('2. Annual Costs of Staff Posts'!$F$13:$F$62,'Summary of Staff Resourcing'!$C29,'2. Annual Costs of Staff Posts'!$V$13:$V$62),"")</f>
        <v>0</v>
      </c>
      <c r="G29" s="50">
        <f ca="1">IFERROR(SUMIF('2. Annual Costs of Staff Posts'!$F$13:$F$62,'Summary of Staff Resourcing'!$C29,'2. Annual Costs of Staff Posts'!$AA$13:$AA$62),"")</f>
        <v>0</v>
      </c>
      <c r="H29" s="50">
        <f ca="1">IFERROR(SUMIF('2. Annual Costs of Staff Posts'!$F$13:$F$62,'Summary of Staff Resourcing'!$C29,'2. Annual Costs of Staff Posts'!$AF$13:$AF$62),"")</f>
        <v>0</v>
      </c>
      <c r="I29" s="51">
        <f t="shared" ca="1" si="0"/>
        <v>0</v>
      </c>
      <c r="J29" s="7"/>
      <c r="K29" s="1"/>
      <c r="L29" s="1"/>
      <c r="M29" s="1"/>
      <c r="N29" s="1"/>
      <c r="O29" s="1"/>
      <c r="P29" s="1"/>
      <c r="Q29" s="1"/>
      <c r="R29" s="1"/>
      <c r="S29" s="1"/>
      <c r="T29" s="1"/>
      <c r="U29" s="1"/>
      <c r="V29" s="1"/>
      <c r="W29" s="1"/>
      <c r="X29" s="1"/>
      <c r="Y29" s="1"/>
      <c r="Z29" s="1"/>
      <c r="AA29" s="1"/>
      <c r="AB29" s="1"/>
      <c r="AC29" s="1"/>
      <c r="AD29" s="1"/>
      <c r="AE29" s="1"/>
      <c r="AF29" s="1"/>
      <c r="AG29" s="1"/>
    </row>
    <row r="30" spans="1:33" ht="30" customHeight="1">
      <c r="A30" s="1"/>
      <c r="B30" s="7"/>
      <c r="C30" s="52" t="s">
        <v>40</v>
      </c>
      <c r="D30" s="37">
        <f t="shared" ref="D30:H30" ca="1" si="1">SUM(D12:D29)</f>
        <v>0</v>
      </c>
      <c r="E30" s="37">
        <f t="shared" ca="1" si="1"/>
        <v>0</v>
      </c>
      <c r="F30" s="37">
        <f t="shared" ca="1" si="1"/>
        <v>0</v>
      </c>
      <c r="G30" s="37">
        <f t="shared" ca="1" si="1"/>
        <v>0</v>
      </c>
      <c r="H30" s="37">
        <f t="shared" ca="1" si="1"/>
        <v>0</v>
      </c>
      <c r="I30" s="23">
        <f ca="1">SUM(I11:I29)</f>
        <v>0</v>
      </c>
      <c r="J30" s="7"/>
      <c r="K30" s="1"/>
      <c r="L30" s="1"/>
      <c r="M30" s="1"/>
      <c r="N30" s="1"/>
      <c r="O30" s="1"/>
      <c r="P30" s="1"/>
      <c r="Q30" s="1"/>
      <c r="R30" s="1"/>
      <c r="S30" s="1"/>
      <c r="T30" s="1"/>
      <c r="U30" s="1"/>
      <c r="V30" s="1"/>
      <c r="W30" s="1"/>
      <c r="X30" s="1"/>
      <c r="Y30" s="1"/>
      <c r="Z30" s="1"/>
      <c r="AA30" s="1"/>
      <c r="AB30" s="1"/>
      <c r="AC30" s="1"/>
      <c r="AD30" s="1"/>
      <c r="AE30" s="1"/>
      <c r="AF30" s="1"/>
      <c r="AG30" s="1"/>
    </row>
    <row r="31" spans="1:33" ht="7.5" customHeight="1">
      <c r="A31" s="1"/>
      <c r="B31" s="7"/>
      <c r="C31" s="7"/>
      <c r="D31" s="7"/>
      <c r="E31" s="7"/>
      <c r="F31" s="7"/>
      <c r="G31" s="7"/>
      <c r="H31" s="7"/>
      <c r="I31" s="7"/>
      <c r="J31" s="7"/>
      <c r="K31" s="1"/>
      <c r="L31" s="1"/>
      <c r="M31" s="1"/>
      <c r="N31" s="1"/>
      <c r="O31" s="1"/>
      <c r="P31" s="1"/>
      <c r="Q31" s="1"/>
      <c r="R31" s="1"/>
      <c r="S31" s="1"/>
      <c r="T31" s="1"/>
      <c r="U31" s="1"/>
      <c r="V31" s="1"/>
      <c r="W31" s="1"/>
      <c r="X31" s="1"/>
      <c r="Y31" s="1"/>
      <c r="Z31" s="1"/>
      <c r="AA31" s="1"/>
      <c r="AB31" s="1"/>
      <c r="AC31" s="1"/>
      <c r="AD31" s="1"/>
      <c r="AE31" s="1"/>
      <c r="AF31" s="1"/>
      <c r="AG31" s="1"/>
    </row>
    <row r="32" spans="1:33" ht="7.5" customHeight="1">
      <c r="A32" s="1"/>
      <c r="B32" s="7"/>
      <c r="C32" s="7"/>
      <c r="D32" s="7"/>
      <c r="E32" s="7"/>
      <c r="F32" s="7"/>
      <c r="G32" s="7"/>
      <c r="H32" s="7"/>
      <c r="I32" s="7"/>
      <c r="J32" s="7"/>
      <c r="K32" s="1"/>
      <c r="L32" s="1"/>
      <c r="M32" s="1"/>
      <c r="N32" s="1"/>
      <c r="O32" s="1"/>
      <c r="P32" s="1"/>
      <c r="Q32" s="1"/>
      <c r="R32" s="1"/>
      <c r="S32" s="1"/>
      <c r="T32" s="1"/>
      <c r="U32" s="1"/>
      <c r="V32" s="1"/>
      <c r="W32" s="1"/>
      <c r="X32" s="1"/>
      <c r="Y32" s="1"/>
      <c r="Z32" s="1"/>
      <c r="AA32" s="1"/>
      <c r="AB32" s="1"/>
      <c r="AC32" s="1"/>
      <c r="AD32" s="1"/>
      <c r="AE32" s="1"/>
      <c r="AF32" s="1"/>
      <c r="AG32" s="1"/>
    </row>
    <row r="33" spans="1:33" ht="30" customHeight="1">
      <c r="A33" s="1"/>
      <c r="B33" s="7"/>
      <c r="C33" s="44" t="s">
        <v>41</v>
      </c>
      <c r="D33" s="45" t="s">
        <v>42</v>
      </c>
      <c r="E33" s="45" t="s">
        <v>43</v>
      </c>
      <c r="F33" s="45" t="s">
        <v>44</v>
      </c>
      <c r="G33" s="45" t="s">
        <v>45</v>
      </c>
      <c r="H33" s="46" t="s">
        <v>46</v>
      </c>
      <c r="I33" s="47" t="s">
        <v>47</v>
      </c>
      <c r="J33" s="7"/>
      <c r="K33" s="1"/>
      <c r="L33" s="1"/>
      <c r="M33" s="1"/>
      <c r="N33" s="1"/>
      <c r="O33" s="1"/>
      <c r="P33" s="1"/>
      <c r="Q33" s="1"/>
      <c r="R33" s="1"/>
      <c r="S33" s="1"/>
      <c r="T33" s="1"/>
      <c r="U33" s="1"/>
      <c r="V33" s="1"/>
      <c r="W33" s="1"/>
      <c r="X33" s="1"/>
      <c r="Y33" s="1"/>
      <c r="Z33" s="1"/>
      <c r="AA33" s="1"/>
      <c r="AB33" s="1"/>
      <c r="AC33" s="1"/>
      <c r="AD33" s="1"/>
      <c r="AE33" s="1"/>
      <c r="AF33" s="1"/>
      <c r="AG33" s="1"/>
    </row>
    <row r="34" spans="1:33" ht="30" customHeight="1">
      <c r="A34" s="1"/>
      <c r="B34" s="48">
        <v>1</v>
      </c>
      <c r="C34" s="49" t="str">
        <f ca="1">IFERROR(OFFSET('1. Staff Posts and Salaries'!$F$1,MATCH(B34,'1. Staff Posts and Salaries'!P:P,0)-1,0),"")</f>
        <v/>
      </c>
      <c r="D34" s="53">
        <f t="shared" ref="D34:D51" ca="1" si="2">IFERROR(D12/$D$30,0)</f>
        <v>0</v>
      </c>
      <c r="E34" s="53">
        <f t="shared" ref="E34:E51" ca="1" si="3">IFERROR(E12/$E$30,0)</f>
        <v>0</v>
      </c>
      <c r="F34" s="53">
        <f t="shared" ref="F34:F51" ca="1" si="4">IFERROR(F12/$F$30,0)</f>
        <v>0</v>
      </c>
      <c r="G34" s="53">
        <f t="shared" ref="G34:G51" ca="1" si="5">IFERROR(G12/$G$30,0)</f>
        <v>0</v>
      </c>
      <c r="H34" s="53">
        <f t="shared" ref="H34:H51" ca="1" si="6">IFERROR(H12/$H$30,0)</f>
        <v>0</v>
      </c>
      <c r="I34" s="54" t="str">
        <f t="shared" ref="I34:I51" ca="1" si="7">IFERROR(I12/$I$30,"")</f>
        <v/>
      </c>
      <c r="J34" s="7"/>
      <c r="K34" s="1"/>
      <c r="L34" s="1"/>
      <c r="M34" s="1"/>
      <c r="N34" s="1"/>
      <c r="O34" s="1"/>
      <c r="P34" s="1"/>
      <c r="Q34" s="1"/>
      <c r="R34" s="1"/>
      <c r="S34" s="1"/>
      <c r="T34" s="1"/>
      <c r="U34" s="1"/>
      <c r="V34" s="1"/>
      <c r="W34" s="1"/>
      <c r="X34" s="1"/>
      <c r="Y34" s="1"/>
      <c r="Z34" s="1"/>
      <c r="AA34" s="1"/>
      <c r="AB34" s="1"/>
      <c r="AC34" s="1"/>
      <c r="AD34" s="1"/>
      <c r="AE34" s="1"/>
      <c r="AF34" s="1"/>
      <c r="AG34" s="1"/>
    </row>
    <row r="35" spans="1:33" ht="30" customHeight="1">
      <c r="A35" s="1"/>
      <c r="B35" s="48">
        <v>2</v>
      </c>
      <c r="C35" s="49" t="str">
        <f ca="1">IFERROR(OFFSET('1. Staff Posts and Salaries'!$F$1,MATCH(B35,'1. Staff Posts and Salaries'!P:P,0)-1,0),"")</f>
        <v/>
      </c>
      <c r="D35" s="53">
        <f t="shared" ca="1" si="2"/>
        <v>0</v>
      </c>
      <c r="E35" s="53">
        <f t="shared" ca="1" si="3"/>
        <v>0</v>
      </c>
      <c r="F35" s="53">
        <f t="shared" ca="1" si="4"/>
        <v>0</v>
      </c>
      <c r="G35" s="53">
        <f t="shared" ca="1" si="5"/>
        <v>0</v>
      </c>
      <c r="H35" s="53">
        <f t="shared" ca="1" si="6"/>
        <v>0</v>
      </c>
      <c r="I35" s="54" t="str">
        <f t="shared" ca="1" si="7"/>
        <v/>
      </c>
      <c r="J35" s="7"/>
      <c r="K35" s="1"/>
      <c r="L35" s="1"/>
      <c r="M35" s="1"/>
      <c r="N35" s="1"/>
      <c r="O35" s="1"/>
      <c r="P35" s="1"/>
      <c r="Q35" s="1"/>
      <c r="R35" s="1"/>
      <c r="S35" s="1"/>
      <c r="T35" s="1"/>
      <c r="U35" s="1"/>
      <c r="V35" s="1"/>
      <c r="W35" s="1"/>
      <c r="X35" s="1"/>
      <c r="Y35" s="1"/>
      <c r="Z35" s="1"/>
      <c r="AA35" s="1"/>
      <c r="AB35" s="1"/>
      <c r="AC35" s="1"/>
      <c r="AD35" s="1"/>
      <c r="AE35" s="1"/>
      <c r="AF35" s="1"/>
      <c r="AG35" s="1"/>
    </row>
    <row r="36" spans="1:33" ht="30" customHeight="1">
      <c r="A36" s="1"/>
      <c r="B36" s="48">
        <v>3</v>
      </c>
      <c r="C36" s="49" t="str">
        <f ca="1">IFERROR(OFFSET('1. Staff Posts and Salaries'!$F$1,MATCH(B36,'1. Staff Posts and Salaries'!P:P,0)-1,0),"")</f>
        <v/>
      </c>
      <c r="D36" s="53">
        <f t="shared" ca="1" si="2"/>
        <v>0</v>
      </c>
      <c r="E36" s="53">
        <f t="shared" ca="1" si="3"/>
        <v>0</v>
      </c>
      <c r="F36" s="53">
        <f t="shared" ca="1" si="4"/>
        <v>0</v>
      </c>
      <c r="G36" s="53">
        <f t="shared" ca="1" si="5"/>
        <v>0</v>
      </c>
      <c r="H36" s="53">
        <f t="shared" ca="1" si="6"/>
        <v>0</v>
      </c>
      <c r="I36" s="54" t="str">
        <f t="shared" ca="1" si="7"/>
        <v/>
      </c>
      <c r="J36" s="7"/>
      <c r="K36" s="1"/>
      <c r="L36" s="1"/>
      <c r="M36" s="1"/>
      <c r="N36" s="1"/>
      <c r="O36" s="1"/>
      <c r="P36" s="1"/>
      <c r="Q36" s="1"/>
      <c r="R36" s="1"/>
      <c r="S36" s="1"/>
      <c r="T36" s="1"/>
      <c r="U36" s="1"/>
      <c r="V36" s="1"/>
      <c r="W36" s="1"/>
      <c r="X36" s="1"/>
      <c r="Y36" s="1"/>
      <c r="Z36" s="1"/>
      <c r="AA36" s="1"/>
      <c r="AB36" s="1"/>
      <c r="AC36" s="1"/>
      <c r="AD36" s="1"/>
      <c r="AE36" s="1"/>
      <c r="AF36" s="1"/>
      <c r="AG36" s="1"/>
    </row>
    <row r="37" spans="1:33" ht="30" customHeight="1">
      <c r="A37" s="1"/>
      <c r="B37" s="48">
        <v>4</v>
      </c>
      <c r="C37" s="49" t="str">
        <f ca="1">IFERROR(OFFSET('1. Staff Posts and Salaries'!$F$1,MATCH(B37,'1. Staff Posts and Salaries'!P:P,0)-1,0),"")</f>
        <v/>
      </c>
      <c r="D37" s="53">
        <f t="shared" ca="1" si="2"/>
        <v>0</v>
      </c>
      <c r="E37" s="53">
        <f t="shared" ca="1" si="3"/>
        <v>0</v>
      </c>
      <c r="F37" s="53">
        <f t="shared" ca="1" si="4"/>
        <v>0</v>
      </c>
      <c r="G37" s="53">
        <f t="shared" ca="1" si="5"/>
        <v>0</v>
      </c>
      <c r="H37" s="53">
        <f t="shared" ca="1" si="6"/>
        <v>0</v>
      </c>
      <c r="I37" s="54" t="str">
        <f t="shared" ca="1" si="7"/>
        <v/>
      </c>
      <c r="J37" s="7"/>
      <c r="K37" s="1"/>
      <c r="L37" s="1"/>
      <c r="M37" s="1"/>
      <c r="N37" s="1"/>
      <c r="O37" s="1"/>
      <c r="P37" s="1"/>
      <c r="Q37" s="1"/>
      <c r="R37" s="1"/>
      <c r="S37" s="1"/>
      <c r="T37" s="1"/>
      <c r="U37" s="1"/>
      <c r="V37" s="1"/>
      <c r="W37" s="1"/>
      <c r="X37" s="1"/>
      <c r="Y37" s="1"/>
      <c r="Z37" s="1"/>
      <c r="AA37" s="1"/>
      <c r="AB37" s="1"/>
      <c r="AC37" s="1"/>
      <c r="AD37" s="1"/>
      <c r="AE37" s="1"/>
      <c r="AF37" s="1"/>
      <c r="AG37" s="1"/>
    </row>
    <row r="38" spans="1:33" ht="30" customHeight="1">
      <c r="A38" s="1"/>
      <c r="B38" s="48">
        <v>5</v>
      </c>
      <c r="C38" s="49" t="str">
        <f ca="1">IFERROR(OFFSET('1. Staff Posts and Salaries'!$F$1,MATCH(B38,'1. Staff Posts and Salaries'!P:P,0)-1,0),"")</f>
        <v/>
      </c>
      <c r="D38" s="53">
        <f t="shared" ca="1" si="2"/>
        <v>0</v>
      </c>
      <c r="E38" s="53">
        <f t="shared" ca="1" si="3"/>
        <v>0</v>
      </c>
      <c r="F38" s="53">
        <f t="shared" ca="1" si="4"/>
        <v>0</v>
      </c>
      <c r="G38" s="53">
        <f t="shared" ca="1" si="5"/>
        <v>0</v>
      </c>
      <c r="H38" s="53">
        <f t="shared" ca="1" si="6"/>
        <v>0</v>
      </c>
      <c r="I38" s="54" t="str">
        <f t="shared" ca="1" si="7"/>
        <v/>
      </c>
      <c r="J38" s="7"/>
      <c r="K38" s="1"/>
      <c r="L38" s="1"/>
      <c r="M38" s="1"/>
      <c r="N38" s="1"/>
      <c r="O38" s="1"/>
      <c r="P38" s="1"/>
      <c r="Q38" s="1"/>
      <c r="R38" s="1"/>
      <c r="S38" s="1"/>
      <c r="T38" s="1"/>
      <c r="U38" s="1"/>
      <c r="V38" s="1"/>
      <c r="W38" s="1"/>
      <c r="X38" s="1"/>
      <c r="Y38" s="1"/>
      <c r="Z38" s="1"/>
      <c r="AA38" s="1"/>
      <c r="AB38" s="1"/>
      <c r="AC38" s="1"/>
      <c r="AD38" s="1"/>
      <c r="AE38" s="1"/>
      <c r="AF38" s="1"/>
      <c r="AG38" s="1"/>
    </row>
    <row r="39" spans="1:33" ht="30" customHeight="1">
      <c r="A39" s="1"/>
      <c r="B39" s="48">
        <v>6</v>
      </c>
      <c r="C39" s="49" t="str">
        <f ca="1">IFERROR(OFFSET('1. Staff Posts and Salaries'!$F$1,MATCH(B39,'1. Staff Posts and Salaries'!P:P,0)-1,0),"")</f>
        <v/>
      </c>
      <c r="D39" s="53">
        <f t="shared" ca="1" si="2"/>
        <v>0</v>
      </c>
      <c r="E39" s="53">
        <f t="shared" ca="1" si="3"/>
        <v>0</v>
      </c>
      <c r="F39" s="53">
        <f t="shared" ca="1" si="4"/>
        <v>0</v>
      </c>
      <c r="G39" s="53">
        <f t="shared" ca="1" si="5"/>
        <v>0</v>
      </c>
      <c r="H39" s="53">
        <f t="shared" ca="1" si="6"/>
        <v>0</v>
      </c>
      <c r="I39" s="54" t="str">
        <f t="shared" ca="1" si="7"/>
        <v/>
      </c>
      <c r="J39" s="7"/>
      <c r="K39" s="1"/>
      <c r="L39" s="1"/>
      <c r="M39" s="1"/>
      <c r="N39" s="1"/>
      <c r="O39" s="1"/>
      <c r="P39" s="1"/>
      <c r="Q39" s="1"/>
      <c r="R39" s="1"/>
      <c r="S39" s="1"/>
      <c r="T39" s="1"/>
      <c r="U39" s="1"/>
      <c r="V39" s="1"/>
      <c r="W39" s="1"/>
      <c r="X39" s="1"/>
      <c r="Y39" s="1"/>
      <c r="Z39" s="1"/>
      <c r="AA39" s="1"/>
      <c r="AB39" s="1"/>
      <c r="AC39" s="1"/>
      <c r="AD39" s="1"/>
      <c r="AE39" s="1"/>
      <c r="AF39" s="1"/>
      <c r="AG39" s="1"/>
    </row>
    <row r="40" spans="1:33" ht="30" customHeight="1">
      <c r="A40" s="1"/>
      <c r="B40" s="48">
        <v>7</v>
      </c>
      <c r="C40" s="49" t="str">
        <f ca="1">IFERROR(OFFSET('1. Staff Posts and Salaries'!$F$1,MATCH(B40,'1. Staff Posts and Salaries'!P:P,0)-1,0),"")</f>
        <v/>
      </c>
      <c r="D40" s="53">
        <f t="shared" ca="1" si="2"/>
        <v>0</v>
      </c>
      <c r="E40" s="53">
        <f t="shared" ca="1" si="3"/>
        <v>0</v>
      </c>
      <c r="F40" s="53">
        <f t="shared" ca="1" si="4"/>
        <v>0</v>
      </c>
      <c r="G40" s="53">
        <f t="shared" ca="1" si="5"/>
        <v>0</v>
      </c>
      <c r="H40" s="53">
        <f t="shared" ca="1" si="6"/>
        <v>0</v>
      </c>
      <c r="I40" s="54" t="str">
        <f t="shared" ca="1" si="7"/>
        <v/>
      </c>
      <c r="J40" s="7"/>
      <c r="K40" s="1"/>
      <c r="L40" s="1"/>
      <c r="M40" s="1"/>
      <c r="N40" s="1"/>
      <c r="O40" s="1"/>
      <c r="P40" s="1"/>
      <c r="Q40" s="1"/>
      <c r="R40" s="1"/>
      <c r="S40" s="1"/>
      <c r="T40" s="1"/>
      <c r="U40" s="1"/>
      <c r="V40" s="1"/>
      <c r="W40" s="1"/>
      <c r="X40" s="1"/>
      <c r="Y40" s="1"/>
      <c r="Z40" s="1"/>
      <c r="AA40" s="1"/>
      <c r="AB40" s="1"/>
      <c r="AC40" s="1"/>
      <c r="AD40" s="1"/>
      <c r="AE40" s="1"/>
      <c r="AF40" s="1"/>
      <c r="AG40" s="1"/>
    </row>
    <row r="41" spans="1:33" ht="30" customHeight="1">
      <c r="A41" s="1"/>
      <c r="B41" s="48">
        <v>8</v>
      </c>
      <c r="C41" s="49" t="str">
        <f ca="1">IFERROR(OFFSET('1. Staff Posts and Salaries'!$F$1,MATCH(B41,'1. Staff Posts and Salaries'!P:P,0)-1,0),"")</f>
        <v/>
      </c>
      <c r="D41" s="53">
        <f t="shared" ca="1" si="2"/>
        <v>0</v>
      </c>
      <c r="E41" s="53">
        <f t="shared" ca="1" si="3"/>
        <v>0</v>
      </c>
      <c r="F41" s="53">
        <f t="shared" ca="1" si="4"/>
        <v>0</v>
      </c>
      <c r="G41" s="53">
        <f t="shared" ca="1" si="5"/>
        <v>0</v>
      </c>
      <c r="H41" s="53">
        <f t="shared" ca="1" si="6"/>
        <v>0</v>
      </c>
      <c r="I41" s="54" t="str">
        <f t="shared" ca="1" si="7"/>
        <v/>
      </c>
      <c r="J41" s="7"/>
      <c r="K41" s="1"/>
      <c r="L41" s="1"/>
      <c r="M41" s="1"/>
      <c r="N41" s="1"/>
      <c r="O41" s="1"/>
      <c r="P41" s="1"/>
      <c r="Q41" s="1"/>
      <c r="R41" s="1"/>
      <c r="S41" s="1"/>
      <c r="T41" s="1"/>
      <c r="U41" s="1"/>
      <c r="V41" s="1"/>
      <c r="W41" s="1"/>
      <c r="X41" s="1"/>
      <c r="Y41" s="1"/>
      <c r="Z41" s="1"/>
      <c r="AA41" s="1"/>
      <c r="AB41" s="1"/>
      <c r="AC41" s="1"/>
      <c r="AD41" s="1"/>
      <c r="AE41" s="1"/>
      <c r="AF41" s="1"/>
      <c r="AG41" s="1"/>
    </row>
    <row r="42" spans="1:33" ht="30" customHeight="1">
      <c r="A42" s="1"/>
      <c r="B42" s="48">
        <v>9</v>
      </c>
      <c r="C42" s="49" t="str">
        <f ca="1">IFERROR(OFFSET('1. Staff Posts and Salaries'!$F$1,MATCH(B42,'1. Staff Posts and Salaries'!P:P,0)-1,0),"")</f>
        <v/>
      </c>
      <c r="D42" s="53">
        <f t="shared" ca="1" si="2"/>
        <v>0</v>
      </c>
      <c r="E42" s="53">
        <f t="shared" ca="1" si="3"/>
        <v>0</v>
      </c>
      <c r="F42" s="53">
        <f t="shared" ca="1" si="4"/>
        <v>0</v>
      </c>
      <c r="G42" s="53">
        <f t="shared" ca="1" si="5"/>
        <v>0</v>
      </c>
      <c r="H42" s="53">
        <f t="shared" ca="1" si="6"/>
        <v>0</v>
      </c>
      <c r="I42" s="54" t="str">
        <f t="shared" ca="1" si="7"/>
        <v/>
      </c>
      <c r="J42" s="7"/>
      <c r="K42" s="1"/>
      <c r="L42" s="1"/>
      <c r="M42" s="1"/>
      <c r="N42" s="1"/>
      <c r="O42" s="1"/>
      <c r="P42" s="1"/>
      <c r="Q42" s="1"/>
      <c r="R42" s="1"/>
      <c r="S42" s="1"/>
      <c r="T42" s="1"/>
      <c r="U42" s="1"/>
      <c r="V42" s="1"/>
      <c r="W42" s="1"/>
      <c r="X42" s="1"/>
      <c r="Y42" s="1"/>
      <c r="Z42" s="1"/>
      <c r="AA42" s="1"/>
      <c r="AB42" s="1"/>
      <c r="AC42" s="1"/>
      <c r="AD42" s="1"/>
      <c r="AE42" s="1"/>
      <c r="AF42" s="1"/>
      <c r="AG42" s="1"/>
    </row>
    <row r="43" spans="1:33" ht="30" customHeight="1">
      <c r="A43" s="1"/>
      <c r="B43" s="48">
        <v>10</v>
      </c>
      <c r="C43" s="49" t="str">
        <f ca="1">IFERROR(OFFSET('1. Staff Posts and Salaries'!$F$1,MATCH(B43,'1. Staff Posts and Salaries'!P:P,0)-1,0),"")</f>
        <v/>
      </c>
      <c r="D43" s="53">
        <f t="shared" ca="1" si="2"/>
        <v>0</v>
      </c>
      <c r="E43" s="53">
        <f t="shared" ca="1" si="3"/>
        <v>0</v>
      </c>
      <c r="F43" s="53">
        <f t="shared" ca="1" si="4"/>
        <v>0</v>
      </c>
      <c r="G43" s="53">
        <f t="shared" ca="1" si="5"/>
        <v>0</v>
      </c>
      <c r="H43" s="53">
        <f t="shared" ca="1" si="6"/>
        <v>0</v>
      </c>
      <c r="I43" s="54" t="str">
        <f t="shared" ca="1" si="7"/>
        <v/>
      </c>
      <c r="J43" s="7"/>
      <c r="K43" s="1"/>
      <c r="L43" s="1"/>
      <c r="M43" s="1"/>
      <c r="N43" s="1"/>
      <c r="O43" s="1"/>
      <c r="P43" s="1"/>
      <c r="Q43" s="1"/>
      <c r="R43" s="1"/>
      <c r="S43" s="1"/>
      <c r="T43" s="1"/>
      <c r="U43" s="1"/>
      <c r="V43" s="1"/>
      <c r="W43" s="1"/>
      <c r="X43" s="1"/>
      <c r="Y43" s="1"/>
      <c r="Z43" s="1"/>
      <c r="AA43" s="1"/>
      <c r="AB43" s="1"/>
      <c r="AC43" s="1"/>
      <c r="AD43" s="1"/>
      <c r="AE43" s="1"/>
      <c r="AF43" s="1"/>
      <c r="AG43" s="1"/>
    </row>
    <row r="44" spans="1:33" ht="30" customHeight="1">
      <c r="A44" s="1"/>
      <c r="B44" s="48">
        <v>11</v>
      </c>
      <c r="C44" s="49" t="str">
        <f ca="1">IFERROR(OFFSET('1. Staff Posts and Salaries'!$F$1,MATCH(B44,'1. Staff Posts and Salaries'!P:P,0)-1,0),"")</f>
        <v/>
      </c>
      <c r="D44" s="53">
        <f t="shared" ca="1" si="2"/>
        <v>0</v>
      </c>
      <c r="E44" s="53">
        <f t="shared" ca="1" si="3"/>
        <v>0</v>
      </c>
      <c r="F44" s="53">
        <f t="shared" ca="1" si="4"/>
        <v>0</v>
      </c>
      <c r="G44" s="53">
        <f t="shared" ca="1" si="5"/>
        <v>0</v>
      </c>
      <c r="H44" s="53">
        <f t="shared" ca="1" si="6"/>
        <v>0</v>
      </c>
      <c r="I44" s="54" t="str">
        <f t="shared" ca="1" si="7"/>
        <v/>
      </c>
      <c r="J44" s="7"/>
      <c r="K44" s="1"/>
      <c r="L44" s="1"/>
      <c r="M44" s="1"/>
      <c r="N44" s="1"/>
      <c r="O44" s="1"/>
      <c r="P44" s="1"/>
      <c r="Q44" s="1"/>
      <c r="R44" s="1"/>
      <c r="S44" s="1"/>
      <c r="T44" s="1"/>
      <c r="U44" s="1"/>
      <c r="V44" s="1"/>
      <c r="W44" s="1"/>
      <c r="X44" s="1"/>
      <c r="Y44" s="1"/>
      <c r="Z44" s="1"/>
      <c r="AA44" s="1"/>
      <c r="AB44" s="1"/>
      <c r="AC44" s="1"/>
      <c r="AD44" s="1"/>
      <c r="AE44" s="1"/>
      <c r="AF44" s="1"/>
      <c r="AG44" s="1"/>
    </row>
    <row r="45" spans="1:33" ht="30" customHeight="1">
      <c r="A45" s="1"/>
      <c r="B45" s="48">
        <v>12</v>
      </c>
      <c r="C45" s="49" t="str">
        <f ca="1">IFERROR(OFFSET('1. Staff Posts and Salaries'!$F$1,MATCH(B45,'1. Staff Posts and Salaries'!P:P,0)-1,0),"")</f>
        <v/>
      </c>
      <c r="D45" s="53">
        <f t="shared" ca="1" si="2"/>
        <v>0</v>
      </c>
      <c r="E45" s="53">
        <f t="shared" ca="1" si="3"/>
        <v>0</v>
      </c>
      <c r="F45" s="53">
        <f t="shared" ca="1" si="4"/>
        <v>0</v>
      </c>
      <c r="G45" s="53">
        <f t="shared" ca="1" si="5"/>
        <v>0</v>
      </c>
      <c r="H45" s="53">
        <f t="shared" ca="1" si="6"/>
        <v>0</v>
      </c>
      <c r="I45" s="54" t="str">
        <f t="shared" ca="1" si="7"/>
        <v/>
      </c>
      <c r="J45" s="7"/>
      <c r="K45" s="1"/>
      <c r="L45" s="1"/>
      <c r="M45" s="1"/>
      <c r="N45" s="1"/>
      <c r="O45" s="1"/>
      <c r="P45" s="1"/>
      <c r="Q45" s="1"/>
      <c r="R45" s="1"/>
      <c r="S45" s="1"/>
      <c r="T45" s="1"/>
      <c r="U45" s="1"/>
      <c r="V45" s="1"/>
      <c r="W45" s="1"/>
      <c r="X45" s="1"/>
      <c r="Y45" s="1"/>
      <c r="Z45" s="1"/>
      <c r="AA45" s="1"/>
      <c r="AB45" s="1"/>
      <c r="AC45" s="1"/>
      <c r="AD45" s="1"/>
      <c r="AE45" s="1"/>
      <c r="AF45" s="1"/>
      <c r="AG45" s="1"/>
    </row>
    <row r="46" spans="1:33" ht="30" customHeight="1">
      <c r="A46" s="1"/>
      <c r="B46" s="48">
        <v>13</v>
      </c>
      <c r="C46" s="49" t="str">
        <f ca="1">IFERROR(OFFSET('1. Staff Posts and Salaries'!$F$1,MATCH(B46,'1. Staff Posts and Salaries'!P:P,0)-1,0),"")</f>
        <v/>
      </c>
      <c r="D46" s="53">
        <f t="shared" ca="1" si="2"/>
        <v>0</v>
      </c>
      <c r="E46" s="53">
        <f t="shared" ca="1" si="3"/>
        <v>0</v>
      </c>
      <c r="F46" s="53">
        <f t="shared" ca="1" si="4"/>
        <v>0</v>
      </c>
      <c r="G46" s="53">
        <f t="shared" ca="1" si="5"/>
        <v>0</v>
      </c>
      <c r="H46" s="53">
        <f t="shared" ca="1" si="6"/>
        <v>0</v>
      </c>
      <c r="I46" s="54" t="str">
        <f t="shared" ca="1" si="7"/>
        <v/>
      </c>
      <c r="J46" s="7"/>
      <c r="K46" s="1"/>
      <c r="L46" s="1"/>
      <c r="M46" s="1"/>
      <c r="N46" s="1"/>
      <c r="O46" s="1"/>
      <c r="P46" s="1"/>
      <c r="Q46" s="1"/>
      <c r="R46" s="1"/>
      <c r="S46" s="1"/>
      <c r="T46" s="1"/>
      <c r="U46" s="1"/>
      <c r="V46" s="1"/>
      <c r="W46" s="1"/>
      <c r="X46" s="1"/>
      <c r="Y46" s="1"/>
      <c r="Z46" s="1"/>
      <c r="AA46" s="1"/>
      <c r="AB46" s="1"/>
      <c r="AC46" s="1"/>
      <c r="AD46" s="1"/>
      <c r="AE46" s="1"/>
      <c r="AF46" s="1"/>
      <c r="AG46" s="1"/>
    </row>
    <row r="47" spans="1:33" ht="30" customHeight="1">
      <c r="A47" s="1"/>
      <c r="B47" s="48">
        <v>14</v>
      </c>
      <c r="C47" s="49" t="str">
        <f ca="1">IFERROR(OFFSET('1. Staff Posts and Salaries'!$F$1,MATCH(B47,'1. Staff Posts and Salaries'!P:P,0)-1,0),"")</f>
        <v/>
      </c>
      <c r="D47" s="53">
        <f t="shared" ca="1" si="2"/>
        <v>0</v>
      </c>
      <c r="E47" s="53">
        <f t="shared" ca="1" si="3"/>
        <v>0</v>
      </c>
      <c r="F47" s="53">
        <f t="shared" ca="1" si="4"/>
        <v>0</v>
      </c>
      <c r="G47" s="53">
        <f t="shared" ca="1" si="5"/>
        <v>0</v>
      </c>
      <c r="H47" s="53">
        <f t="shared" ca="1" si="6"/>
        <v>0</v>
      </c>
      <c r="I47" s="54" t="str">
        <f t="shared" ca="1" si="7"/>
        <v/>
      </c>
      <c r="J47" s="7"/>
      <c r="K47" s="1"/>
      <c r="L47" s="1"/>
      <c r="M47" s="1"/>
      <c r="N47" s="1"/>
      <c r="O47" s="1"/>
      <c r="P47" s="1"/>
      <c r="Q47" s="1"/>
      <c r="R47" s="1"/>
      <c r="S47" s="1"/>
      <c r="T47" s="1"/>
      <c r="U47" s="1"/>
      <c r="V47" s="1"/>
      <c r="W47" s="1"/>
      <c r="X47" s="1"/>
      <c r="Y47" s="1"/>
      <c r="Z47" s="1"/>
      <c r="AA47" s="1"/>
      <c r="AB47" s="1"/>
      <c r="AC47" s="1"/>
      <c r="AD47" s="1"/>
      <c r="AE47" s="1"/>
      <c r="AF47" s="1"/>
      <c r="AG47" s="1"/>
    </row>
    <row r="48" spans="1:33" ht="30" customHeight="1">
      <c r="A48" s="1"/>
      <c r="B48" s="48">
        <v>15</v>
      </c>
      <c r="C48" s="49" t="str">
        <f ca="1">IFERROR(OFFSET('1. Staff Posts and Salaries'!$F$1,MATCH(B48,'1. Staff Posts and Salaries'!P:P,0)-1,0),"")</f>
        <v/>
      </c>
      <c r="D48" s="53">
        <f t="shared" ca="1" si="2"/>
        <v>0</v>
      </c>
      <c r="E48" s="53">
        <f t="shared" ca="1" si="3"/>
        <v>0</v>
      </c>
      <c r="F48" s="53">
        <f t="shared" ca="1" si="4"/>
        <v>0</v>
      </c>
      <c r="G48" s="53">
        <f t="shared" ca="1" si="5"/>
        <v>0</v>
      </c>
      <c r="H48" s="53">
        <f t="shared" ca="1" si="6"/>
        <v>0</v>
      </c>
      <c r="I48" s="54" t="str">
        <f t="shared" ca="1" si="7"/>
        <v/>
      </c>
      <c r="J48" s="7"/>
      <c r="K48" s="1"/>
      <c r="L48" s="1"/>
      <c r="M48" s="1"/>
      <c r="N48" s="1"/>
      <c r="O48" s="1"/>
      <c r="P48" s="1"/>
      <c r="Q48" s="1"/>
      <c r="R48" s="1"/>
      <c r="S48" s="1"/>
      <c r="T48" s="1"/>
      <c r="U48" s="1"/>
      <c r="V48" s="1"/>
      <c r="W48" s="1"/>
      <c r="X48" s="1"/>
      <c r="Y48" s="1"/>
      <c r="Z48" s="1"/>
      <c r="AA48" s="1"/>
      <c r="AB48" s="1"/>
      <c r="AC48" s="1"/>
      <c r="AD48" s="1"/>
      <c r="AE48" s="1"/>
      <c r="AF48" s="1"/>
      <c r="AG48" s="1"/>
    </row>
    <row r="49" spans="1:33" ht="30" customHeight="1">
      <c r="A49" s="1"/>
      <c r="B49" s="48">
        <v>16</v>
      </c>
      <c r="C49" s="49" t="str">
        <f ca="1">IFERROR(OFFSET('1. Staff Posts and Salaries'!$F$1,MATCH(B49,'1. Staff Posts and Salaries'!P:P,0)-1,0),"")</f>
        <v/>
      </c>
      <c r="D49" s="53">
        <f t="shared" ca="1" si="2"/>
        <v>0</v>
      </c>
      <c r="E49" s="53">
        <f t="shared" ca="1" si="3"/>
        <v>0</v>
      </c>
      <c r="F49" s="53">
        <f t="shared" ca="1" si="4"/>
        <v>0</v>
      </c>
      <c r="G49" s="53">
        <f t="shared" ca="1" si="5"/>
        <v>0</v>
      </c>
      <c r="H49" s="53">
        <f t="shared" ca="1" si="6"/>
        <v>0</v>
      </c>
      <c r="I49" s="54" t="str">
        <f t="shared" ca="1" si="7"/>
        <v/>
      </c>
      <c r="J49" s="7"/>
      <c r="K49" s="1"/>
      <c r="L49" s="1"/>
      <c r="M49" s="1"/>
      <c r="N49" s="1"/>
      <c r="O49" s="1"/>
      <c r="P49" s="1"/>
      <c r="Q49" s="1"/>
      <c r="R49" s="1"/>
      <c r="S49" s="1"/>
      <c r="T49" s="1"/>
      <c r="U49" s="1"/>
      <c r="V49" s="1"/>
      <c r="W49" s="1"/>
      <c r="X49" s="1"/>
      <c r="Y49" s="1"/>
      <c r="Z49" s="1"/>
      <c r="AA49" s="1"/>
      <c r="AB49" s="1"/>
      <c r="AC49" s="1"/>
      <c r="AD49" s="1"/>
      <c r="AE49" s="1"/>
      <c r="AF49" s="1"/>
      <c r="AG49" s="1"/>
    </row>
    <row r="50" spans="1:33" ht="30" customHeight="1">
      <c r="A50" s="1"/>
      <c r="B50" s="48">
        <v>17</v>
      </c>
      <c r="C50" s="49" t="str">
        <f ca="1">IFERROR(OFFSET('1. Staff Posts and Salaries'!$F$1,MATCH(B50,'1. Staff Posts and Salaries'!P:P,0)-1,0),"")</f>
        <v/>
      </c>
      <c r="D50" s="53">
        <f t="shared" ca="1" si="2"/>
        <v>0</v>
      </c>
      <c r="E50" s="53">
        <f t="shared" ca="1" si="3"/>
        <v>0</v>
      </c>
      <c r="F50" s="53">
        <f t="shared" ca="1" si="4"/>
        <v>0</v>
      </c>
      <c r="G50" s="53">
        <f t="shared" ca="1" si="5"/>
        <v>0</v>
      </c>
      <c r="H50" s="53">
        <f t="shared" ca="1" si="6"/>
        <v>0</v>
      </c>
      <c r="I50" s="54" t="str">
        <f t="shared" ca="1" si="7"/>
        <v/>
      </c>
      <c r="J50" s="7"/>
      <c r="K50" s="1"/>
      <c r="L50" s="1"/>
      <c r="M50" s="1"/>
      <c r="N50" s="1"/>
      <c r="O50" s="1"/>
      <c r="P50" s="1"/>
      <c r="Q50" s="1"/>
      <c r="R50" s="1"/>
      <c r="S50" s="1"/>
      <c r="T50" s="1"/>
      <c r="U50" s="1"/>
      <c r="V50" s="1"/>
      <c r="W50" s="1"/>
      <c r="X50" s="1"/>
      <c r="Y50" s="1"/>
      <c r="Z50" s="1"/>
      <c r="AA50" s="1"/>
      <c r="AB50" s="1"/>
      <c r="AC50" s="1"/>
      <c r="AD50" s="1"/>
      <c r="AE50" s="1"/>
      <c r="AF50" s="1"/>
      <c r="AG50" s="1"/>
    </row>
    <row r="51" spans="1:33" ht="30" customHeight="1">
      <c r="A51" s="1"/>
      <c r="B51" s="48">
        <v>18</v>
      </c>
      <c r="C51" s="49" t="str">
        <f ca="1">IFERROR(OFFSET('1. Staff Posts and Salaries'!$F$1,MATCH(B51,'1. Staff Posts and Salaries'!P:P,0)-1,0),"")</f>
        <v/>
      </c>
      <c r="D51" s="53">
        <f t="shared" ca="1" si="2"/>
        <v>0</v>
      </c>
      <c r="E51" s="53">
        <f t="shared" ca="1" si="3"/>
        <v>0</v>
      </c>
      <c r="F51" s="53">
        <f t="shared" ca="1" si="4"/>
        <v>0</v>
      </c>
      <c r="G51" s="53">
        <f t="shared" ca="1" si="5"/>
        <v>0</v>
      </c>
      <c r="H51" s="53">
        <f t="shared" ca="1" si="6"/>
        <v>0</v>
      </c>
      <c r="I51" s="54" t="str">
        <f t="shared" ca="1" si="7"/>
        <v/>
      </c>
      <c r="J51" s="7"/>
      <c r="K51" s="1"/>
      <c r="L51" s="1"/>
      <c r="M51" s="1"/>
      <c r="N51" s="1"/>
      <c r="O51" s="1"/>
      <c r="P51" s="1"/>
      <c r="Q51" s="1"/>
      <c r="R51" s="1"/>
      <c r="S51" s="1"/>
      <c r="T51" s="1"/>
      <c r="U51" s="1"/>
      <c r="V51" s="1"/>
      <c r="W51" s="1"/>
      <c r="X51" s="1"/>
      <c r="Y51" s="1"/>
      <c r="Z51" s="1"/>
      <c r="AA51" s="1"/>
      <c r="AB51" s="1"/>
      <c r="AC51" s="1"/>
      <c r="AD51" s="1"/>
      <c r="AE51" s="1"/>
      <c r="AF51" s="1"/>
      <c r="AG51" s="1"/>
    </row>
    <row r="52" spans="1:33" ht="30" customHeight="1">
      <c r="A52" s="1"/>
      <c r="B52" s="7"/>
      <c r="C52" s="52" t="s">
        <v>40</v>
      </c>
      <c r="D52" s="43">
        <f t="shared" ref="D52:I52" ca="1" si="8">SUM(D34:D51)</f>
        <v>0</v>
      </c>
      <c r="E52" s="43">
        <f t="shared" ca="1" si="8"/>
        <v>0</v>
      </c>
      <c r="F52" s="43">
        <f t="shared" ca="1" si="8"/>
        <v>0</v>
      </c>
      <c r="G52" s="43">
        <f t="shared" ca="1" si="8"/>
        <v>0</v>
      </c>
      <c r="H52" s="43">
        <f t="shared" ca="1" si="8"/>
        <v>0</v>
      </c>
      <c r="I52" s="40">
        <f t="shared" ca="1" si="8"/>
        <v>0</v>
      </c>
      <c r="J52" s="7"/>
      <c r="K52" s="1"/>
      <c r="L52" s="1"/>
      <c r="M52" s="1"/>
      <c r="N52" s="1"/>
      <c r="O52" s="1"/>
      <c r="P52" s="1"/>
      <c r="Q52" s="1"/>
      <c r="R52" s="1"/>
      <c r="S52" s="1"/>
      <c r="T52" s="1"/>
      <c r="U52" s="1"/>
      <c r="V52" s="1"/>
      <c r="W52" s="1"/>
      <c r="X52" s="1"/>
      <c r="Y52" s="1"/>
      <c r="Z52" s="1"/>
      <c r="AA52" s="1"/>
      <c r="AB52" s="1"/>
      <c r="AC52" s="1"/>
      <c r="AD52" s="1"/>
      <c r="AE52" s="1"/>
      <c r="AF52" s="1"/>
      <c r="AG52" s="1"/>
    </row>
    <row r="53" spans="1:33" ht="7.5" customHeight="1">
      <c r="A53" s="1"/>
      <c r="B53" s="7"/>
      <c r="C53" s="7"/>
      <c r="D53" s="7"/>
      <c r="E53" s="7"/>
      <c r="F53" s="7"/>
      <c r="G53" s="7"/>
      <c r="H53" s="7"/>
      <c r="I53" s="7"/>
      <c r="J53" s="7"/>
      <c r="K53" s="1"/>
      <c r="L53" s="1"/>
      <c r="M53" s="1"/>
      <c r="N53" s="1"/>
      <c r="O53" s="1"/>
      <c r="P53" s="1"/>
      <c r="Q53" s="1"/>
      <c r="R53" s="1"/>
      <c r="S53" s="1"/>
      <c r="T53" s="1"/>
      <c r="U53" s="1"/>
      <c r="V53" s="1"/>
      <c r="W53" s="1"/>
      <c r="X53" s="1"/>
      <c r="Y53" s="1"/>
      <c r="Z53" s="1"/>
      <c r="AA53" s="1"/>
      <c r="AB53" s="1"/>
      <c r="AC53" s="1"/>
      <c r="AD53" s="1"/>
      <c r="AE53" s="1"/>
      <c r="AF53" s="1"/>
      <c r="AG53" s="1"/>
    </row>
    <row r="54" spans="1:33" ht="7.5" customHeight="1">
      <c r="A54" s="1"/>
      <c r="B54" s="7"/>
      <c r="C54" s="7"/>
      <c r="D54" s="7"/>
      <c r="E54" s="7"/>
      <c r="F54" s="7"/>
      <c r="G54" s="7"/>
      <c r="H54" s="7"/>
      <c r="I54" s="7"/>
      <c r="J54" s="7"/>
      <c r="K54" s="1"/>
      <c r="L54" s="1"/>
      <c r="M54" s="1"/>
      <c r="N54" s="1"/>
      <c r="O54" s="1"/>
      <c r="P54" s="1"/>
      <c r="Q54" s="1"/>
      <c r="R54" s="1"/>
      <c r="S54" s="1"/>
      <c r="T54" s="1"/>
      <c r="U54" s="1"/>
      <c r="V54" s="1"/>
      <c r="W54" s="1"/>
      <c r="X54" s="1"/>
      <c r="Y54" s="1"/>
      <c r="Z54" s="1"/>
      <c r="AA54" s="1"/>
      <c r="AB54" s="1"/>
      <c r="AC54" s="1"/>
      <c r="AD54" s="1"/>
      <c r="AE54" s="1"/>
      <c r="AF54" s="1"/>
      <c r="AG54" s="1"/>
    </row>
    <row r="55" spans="1:33" ht="30" customHeight="1">
      <c r="A55" s="1"/>
      <c r="B55" s="7"/>
      <c r="C55" s="44" t="s">
        <v>48</v>
      </c>
      <c r="D55" s="45" t="s">
        <v>49</v>
      </c>
      <c r="E55" s="45" t="s">
        <v>50</v>
      </c>
      <c r="F55" s="45" t="s">
        <v>51</v>
      </c>
      <c r="G55" s="45" t="s">
        <v>52</v>
      </c>
      <c r="H55" s="46" t="s">
        <v>53</v>
      </c>
      <c r="I55" s="47" t="s">
        <v>54</v>
      </c>
      <c r="J55" s="7"/>
      <c r="K55" s="1"/>
      <c r="L55" s="1"/>
      <c r="M55" s="1"/>
      <c r="N55" s="1"/>
      <c r="O55" s="1"/>
      <c r="P55" s="1"/>
      <c r="Q55" s="1"/>
      <c r="R55" s="1"/>
      <c r="S55" s="1"/>
      <c r="T55" s="1"/>
      <c r="U55" s="1"/>
      <c r="V55" s="1"/>
      <c r="W55" s="1"/>
      <c r="X55" s="1"/>
      <c r="Y55" s="1"/>
      <c r="Z55" s="1"/>
      <c r="AA55" s="1"/>
      <c r="AB55" s="1"/>
      <c r="AC55" s="1"/>
      <c r="AD55" s="1"/>
      <c r="AE55" s="1"/>
      <c r="AF55" s="1"/>
      <c r="AG55" s="1"/>
    </row>
    <row r="56" spans="1:33" ht="30" customHeight="1">
      <c r="A56" s="1"/>
      <c r="B56" s="48">
        <v>1</v>
      </c>
      <c r="C56" s="49" t="str">
        <f ca="1">IFERROR(OFFSET('1. Staff Posts and Salaries'!$F$1,MATCH(B56,'1. Staff Posts and Salaries'!P:P,0)-1,0),"")</f>
        <v/>
      </c>
      <c r="D56" s="53">
        <f ca="1">IFERROR(SUMIF('2. Annual Costs of Staff Posts'!$F$13:$F$62,'Summary of Staff Resourcing'!$C56,'2. Annual Costs of Staff Posts'!$K$13:$K$62),"")</f>
        <v>0</v>
      </c>
      <c r="E56" s="53">
        <f ca="1">IFERROR(SUMIF('2. Annual Costs of Staff Posts'!$F$13:$F$62,'Summary of Staff Resourcing'!$C56,'2. Annual Costs of Staff Posts'!$P$13:$P$62),"")</f>
        <v>0</v>
      </c>
      <c r="F56" s="53">
        <f ca="1">IFERROR(SUMIF('2. Annual Costs of Staff Posts'!$F$13:$F$62,'Summary of Staff Resourcing'!$C56,'2. Annual Costs of Staff Posts'!$U$13:$U$62),"")</f>
        <v>0</v>
      </c>
      <c r="G56" s="53">
        <f ca="1">IFERROR(SUMIF('2. Annual Costs of Staff Posts'!$F$13:$F$62,'Summary of Staff Resourcing'!$C56,'2. Annual Costs of Staff Posts'!$Z$13:$Z$62),"")</f>
        <v>0</v>
      </c>
      <c r="H56" s="53">
        <f ca="1">IFERROR(SUMIF('2. Annual Costs of Staff Posts'!$F$13:$F$62,'Summary of Staff Resourcing'!$C56,'2. Annual Costs of Staff Posts'!AD58:AD107),"")</f>
        <v>0</v>
      </c>
      <c r="I56" s="54">
        <f t="shared" ref="I56:I73" ca="1" si="9">SUM(D56:H56)</f>
        <v>0</v>
      </c>
      <c r="J56" s="7"/>
      <c r="K56" s="1"/>
      <c r="L56" s="1"/>
      <c r="M56" s="1"/>
      <c r="N56" s="1"/>
      <c r="O56" s="1"/>
      <c r="P56" s="1"/>
      <c r="Q56" s="1"/>
      <c r="R56" s="1"/>
      <c r="S56" s="1"/>
      <c r="T56" s="1"/>
      <c r="U56" s="1"/>
      <c r="V56" s="1"/>
      <c r="W56" s="1"/>
      <c r="X56" s="1"/>
      <c r="Y56" s="1"/>
      <c r="Z56" s="1"/>
      <c r="AA56" s="1"/>
      <c r="AB56" s="1"/>
      <c r="AC56" s="1"/>
      <c r="AD56" s="1"/>
      <c r="AE56" s="1"/>
      <c r="AF56" s="1"/>
      <c r="AG56" s="1"/>
    </row>
    <row r="57" spans="1:33" ht="30" customHeight="1">
      <c r="A57" s="1"/>
      <c r="B57" s="48">
        <v>2</v>
      </c>
      <c r="C57" s="49" t="str">
        <f ca="1">IFERROR(OFFSET('1. Staff Posts and Salaries'!$F$1,MATCH(B57,'1. Staff Posts and Salaries'!P:P,0)-1,0),"")</f>
        <v/>
      </c>
      <c r="D57" s="53">
        <f ca="1">IFERROR(SUMIF('2. Annual Costs of Staff Posts'!$F$13:$F$62,'Summary of Staff Resourcing'!$C57,'2. Annual Costs of Staff Posts'!$K$13:$K$62),"")</f>
        <v>0</v>
      </c>
      <c r="E57" s="53">
        <f ca="1">IFERROR(SUMIF('2. Annual Costs of Staff Posts'!$F$13:$F$62,'Summary of Staff Resourcing'!$C57,'2. Annual Costs of Staff Posts'!$P$13:$P$62),"")</f>
        <v>0</v>
      </c>
      <c r="F57" s="53">
        <f ca="1">IFERROR(SUMIF('2. Annual Costs of Staff Posts'!$F$13:$F$62,'Summary of Staff Resourcing'!$C57,'2. Annual Costs of Staff Posts'!$U$13:$U$62),"")</f>
        <v>0</v>
      </c>
      <c r="G57" s="53">
        <f ca="1">IFERROR(SUMIF('2. Annual Costs of Staff Posts'!$F$13:$F$62,'Summary of Staff Resourcing'!$C57,'2. Annual Costs of Staff Posts'!$Z$13:$Z$62),"")</f>
        <v>0</v>
      </c>
      <c r="H57" s="53">
        <f ca="1">IFERROR(SUMIF('2. Annual Costs of Staff Posts'!$F$13:$F$62,'Summary of Staff Resourcing'!$C57,'2. Annual Costs of Staff Posts'!AD59:AD108),"")</f>
        <v>0</v>
      </c>
      <c r="I57" s="54">
        <f t="shared" ca="1" si="9"/>
        <v>0</v>
      </c>
      <c r="J57" s="7"/>
      <c r="K57" s="1"/>
      <c r="L57" s="1"/>
      <c r="M57" s="1"/>
      <c r="N57" s="1"/>
      <c r="O57" s="1"/>
      <c r="P57" s="1"/>
      <c r="Q57" s="1"/>
      <c r="R57" s="1"/>
      <c r="S57" s="1"/>
      <c r="T57" s="1"/>
      <c r="U57" s="1"/>
      <c r="V57" s="1"/>
      <c r="W57" s="1"/>
      <c r="X57" s="1"/>
      <c r="Y57" s="1"/>
      <c r="Z57" s="1"/>
      <c r="AA57" s="1"/>
      <c r="AB57" s="1"/>
      <c r="AC57" s="1"/>
      <c r="AD57" s="1"/>
      <c r="AE57" s="1"/>
      <c r="AF57" s="1"/>
      <c r="AG57" s="1"/>
    </row>
    <row r="58" spans="1:33" ht="30" customHeight="1">
      <c r="A58" s="1"/>
      <c r="B58" s="48">
        <v>3</v>
      </c>
      <c r="C58" s="49" t="str">
        <f ca="1">IFERROR(OFFSET('1. Staff Posts and Salaries'!$F$1,MATCH(B58,'1. Staff Posts and Salaries'!P:P,0)-1,0),"")</f>
        <v/>
      </c>
      <c r="D58" s="53">
        <f ca="1">IFERROR(SUMIF('2. Annual Costs of Staff Posts'!$F$13:$F$62,'Summary of Staff Resourcing'!$C58,'2. Annual Costs of Staff Posts'!$K$13:$K$62),"")</f>
        <v>0</v>
      </c>
      <c r="E58" s="53">
        <f ca="1">IFERROR(SUMIF('2. Annual Costs of Staff Posts'!$F$13:$F$62,'Summary of Staff Resourcing'!$C58,'2. Annual Costs of Staff Posts'!$P$13:$P$62),"")</f>
        <v>0</v>
      </c>
      <c r="F58" s="53">
        <f ca="1">IFERROR(SUMIF('2. Annual Costs of Staff Posts'!$F$13:$F$62,'Summary of Staff Resourcing'!$C58,'2. Annual Costs of Staff Posts'!$U$13:$U$62),"")</f>
        <v>0</v>
      </c>
      <c r="G58" s="53">
        <f ca="1">IFERROR(SUMIF('2. Annual Costs of Staff Posts'!$F$13:$F$62,'Summary of Staff Resourcing'!$C58,'2. Annual Costs of Staff Posts'!$Z$13:$Z$62),"")</f>
        <v>0</v>
      </c>
      <c r="H58" s="53">
        <f ca="1">IFERROR(SUMIF('2. Annual Costs of Staff Posts'!$F$13:$F$62,'Summary of Staff Resourcing'!$C58,'2. Annual Costs of Staff Posts'!AD60:AD109),"")</f>
        <v>0</v>
      </c>
      <c r="I58" s="54">
        <f t="shared" ca="1" si="9"/>
        <v>0</v>
      </c>
      <c r="J58" s="7"/>
      <c r="K58" s="1"/>
      <c r="L58" s="1"/>
      <c r="M58" s="1"/>
      <c r="N58" s="1"/>
      <c r="O58" s="1"/>
      <c r="P58" s="1"/>
      <c r="Q58" s="1"/>
      <c r="R58" s="1"/>
      <c r="S58" s="1"/>
      <c r="T58" s="1"/>
      <c r="U58" s="1"/>
      <c r="V58" s="1"/>
      <c r="W58" s="1"/>
      <c r="X58" s="1"/>
      <c r="Y58" s="1"/>
      <c r="Z58" s="1"/>
      <c r="AA58" s="1"/>
      <c r="AB58" s="1"/>
      <c r="AC58" s="1"/>
      <c r="AD58" s="1"/>
      <c r="AE58" s="1"/>
      <c r="AF58" s="1"/>
      <c r="AG58" s="1"/>
    </row>
    <row r="59" spans="1:33" ht="30" customHeight="1">
      <c r="A59" s="1"/>
      <c r="B59" s="48">
        <v>4</v>
      </c>
      <c r="C59" s="49" t="str">
        <f ca="1">IFERROR(OFFSET('1. Staff Posts and Salaries'!$F$1,MATCH(B59,'1. Staff Posts and Salaries'!P:P,0)-1,0),"")</f>
        <v/>
      </c>
      <c r="D59" s="53">
        <f ca="1">IFERROR(SUMIF('2. Annual Costs of Staff Posts'!$F$13:$F$62,'Summary of Staff Resourcing'!$C59,'2. Annual Costs of Staff Posts'!$K$13:$K$62),"")</f>
        <v>0</v>
      </c>
      <c r="E59" s="53">
        <f ca="1">IFERROR(SUMIF('2. Annual Costs of Staff Posts'!$F$13:$F$62,'Summary of Staff Resourcing'!$C59,'2. Annual Costs of Staff Posts'!$P$13:$P$62),"")</f>
        <v>0</v>
      </c>
      <c r="F59" s="53">
        <f ca="1">IFERROR(SUMIF('2. Annual Costs of Staff Posts'!$F$13:$F$62,'Summary of Staff Resourcing'!$C59,'2. Annual Costs of Staff Posts'!$U$13:$U$62),"")</f>
        <v>0</v>
      </c>
      <c r="G59" s="53">
        <f ca="1">IFERROR(SUMIF('2. Annual Costs of Staff Posts'!$F$13:$F$62,'Summary of Staff Resourcing'!$C59,'2. Annual Costs of Staff Posts'!$Z$13:$Z$62),"")</f>
        <v>0</v>
      </c>
      <c r="H59" s="53">
        <f ca="1">IFERROR(SUMIF('2. Annual Costs of Staff Posts'!$F$13:$F$62,'Summary of Staff Resourcing'!$C59,'2. Annual Costs of Staff Posts'!AD61:AD110),"")</f>
        <v>0</v>
      </c>
      <c r="I59" s="54">
        <f t="shared" ca="1" si="9"/>
        <v>0</v>
      </c>
      <c r="J59" s="7"/>
      <c r="K59" s="1"/>
      <c r="L59" s="1"/>
      <c r="M59" s="1"/>
      <c r="N59" s="1"/>
      <c r="O59" s="1"/>
      <c r="P59" s="1"/>
      <c r="Q59" s="1"/>
      <c r="R59" s="1"/>
      <c r="S59" s="1"/>
      <c r="T59" s="1"/>
      <c r="U59" s="1"/>
      <c r="V59" s="1"/>
      <c r="W59" s="1"/>
      <c r="X59" s="1"/>
      <c r="Y59" s="1"/>
      <c r="Z59" s="1"/>
      <c r="AA59" s="1"/>
      <c r="AB59" s="1"/>
      <c r="AC59" s="1"/>
      <c r="AD59" s="1"/>
      <c r="AE59" s="1"/>
      <c r="AF59" s="1"/>
      <c r="AG59" s="1"/>
    </row>
    <row r="60" spans="1:33" ht="30" customHeight="1">
      <c r="A60" s="1"/>
      <c r="B60" s="48">
        <v>5</v>
      </c>
      <c r="C60" s="49" t="str">
        <f ca="1">IFERROR(OFFSET('1. Staff Posts and Salaries'!$F$1,MATCH(B60,'1. Staff Posts and Salaries'!P:P,0)-1,0),"")</f>
        <v/>
      </c>
      <c r="D60" s="53">
        <f ca="1">IFERROR(SUMIF('2. Annual Costs of Staff Posts'!$F$13:$F$62,'Summary of Staff Resourcing'!$C60,'2. Annual Costs of Staff Posts'!$K$13:$K$62),"")</f>
        <v>0</v>
      </c>
      <c r="E60" s="53">
        <f ca="1">IFERROR(SUMIF('2. Annual Costs of Staff Posts'!$F$13:$F$62,'Summary of Staff Resourcing'!$C60,'2. Annual Costs of Staff Posts'!$P$13:$P$62),"")</f>
        <v>0</v>
      </c>
      <c r="F60" s="53">
        <f ca="1">IFERROR(SUMIF('2. Annual Costs of Staff Posts'!$F$13:$F$62,'Summary of Staff Resourcing'!$C60,'2. Annual Costs of Staff Posts'!$U$13:$U$62),"")</f>
        <v>0</v>
      </c>
      <c r="G60" s="53">
        <f ca="1">IFERROR(SUMIF('2. Annual Costs of Staff Posts'!$F$13:$F$62,'Summary of Staff Resourcing'!$C60,'2. Annual Costs of Staff Posts'!$Z$13:$Z$62),"")</f>
        <v>0</v>
      </c>
      <c r="H60" s="53">
        <f ca="1">IFERROR(SUMIF('2. Annual Costs of Staff Posts'!$F$13:$F$62,'Summary of Staff Resourcing'!$C60,'2. Annual Costs of Staff Posts'!AD62:AD111),"")</f>
        <v>0</v>
      </c>
      <c r="I60" s="54">
        <f t="shared" ca="1" si="9"/>
        <v>0</v>
      </c>
      <c r="J60" s="7"/>
      <c r="K60" s="1"/>
      <c r="L60" s="1"/>
      <c r="M60" s="1"/>
      <c r="N60" s="1"/>
      <c r="O60" s="1"/>
      <c r="P60" s="1"/>
      <c r="Q60" s="1"/>
      <c r="R60" s="1"/>
      <c r="S60" s="1"/>
      <c r="T60" s="1"/>
      <c r="U60" s="1"/>
      <c r="V60" s="1"/>
      <c r="W60" s="1"/>
      <c r="X60" s="1"/>
      <c r="Y60" s="1"/>
      <c r="Z60" s="1"/>
      <c r="AA60" s="1"/>
      <c r="AB60" s="1"/>
      <c r="AC60" s="1"/>
      <c r="AD60" s="1"/>
      <c r="AE60" s="1"/>
      <c r="AF60" s="1"/>
      <c r="AG60" s="1"/>
    </row>
    <row r="61" spans="1:33" ht="30" customHeight="1">
      <c r="A61" s="1"/>
      <c r="B61" s="48">
        <v>6</v>
      </c>
      <c r="C61" s="49" t="str">
        <f ca="1">IFERROR(OFFSET('1. Staff Posts and Salaries'!$F$1,MATCH(B61,'1. Staff Posts and Salaries'!P:P,0)-1,0),"")</f>
        <v/>
      </c>
      <c r="D61" s="53">
        <f ca="1">IFERROR(SUMIF('2. Annual Costs of Staff Posts'!$F$13:$F$62,'Summary of Staff Resourcing'!$C61,'2. Annual Costs of Staff Posts'!$K$13:$K$62),"")</f>
        <v>0</v>
      </c>
      <c r="E61" s="53">
        <f ca="1">IFERROR(SUMIF('2. Annual Costs of Staff Posts'!$F$13:$F$62,'Summary of Staff Resourcing'!$C61,'2. Annual Costs of Staff Posts'!$P$13:$P$62),"")</f>
        <v>0</v>
      </c>
      <c r="F61" s="53">
        <f ca="1">IFERROR(SUMIF('2. Annual Costs of Staff Posts'!$F$13:$F$62,'Summary of Staff Resourcing'!$C61,'2. Annual Costs of Staff Posts'!$U$13:$U$62),"")</f>
        <v>0</v>
      </c>
      <c r="G61" s="53">
        <f ca="1">IFERROR(SUMIF('2. Annual Costs of Staff Posts'!$F$13:$F$62,'Summary of Staff Resourcing'!$C61,'2. Annual Costs of Staff Posts'!$Z$13:$Z$62),"")</f>
        <v>0</v>
      </c>
      <c r="H61" s="53">
        <f ca="1">IFERROR(SUMIF('2. Annual Costs of Staff Posts'!$F$13:$F$62,'Summary of Staff Resourcing'!$C61,'2. Annual Costs of Staff Posts'!AD63:AD112),"")</f>
        <v>0</v>
      </c>
      <c r="I61" s="54">
        <f t="shared" ca="1" si="9"/>
        <v>0</v>
      </c>
      <c r="J61" s="7"/>
      <c r="K61" s="1"/>
      <c r="L61" s="1"/>
      <c r="M61" s="1"/>
      <c r="N61" s="1"/>
      <c r="O61" s="1"/>
      <c r="P61" s="1"/>
      <c r="Q61" s="1"/>
      <c r="R61" s="1"/>
      <c r="S61" s="1"/>
      <c r="T61" s="1"/>
      <c r="U61" s="1"/>
      <c r="V61" s="1"/>
      <c r="W61" s="1"/>
      <c r="X61" s="1"/>
      <c r="Y61" s="1"/>
      <c r="Z61" s="1"/>
      <c r="AA61" s="1"/>
      <c r="AB61" s="1"/>
      <c r="AC61" s="1"/>
      <c r="AD61" s="1"/>
      <c r="AE61" s="1"/>
      <c r="AF61" s="1"/>
      <c r="AG61" s="1"/>
    </row>
    <row r="62" spans="1:33" ht="30" customHeight="1">
      <c r="A62" s="1"/>
      <c r="B62" s="48">
        <v>7</v>
      </c>
      <c r="C62" s="49" t="str">
        <f ca="1">IFERROR(OFFSET('1. Staff Posts and Salaries'!$F$1,MATCH(B62,'1. Staff Posts and Salaries'!P:P,0)-1,0),"")</f>
        <v/>
      </c>
      <c r="D62" s="53">
        <f ca="1">IFERROR(SUMIF('2. Annual Costs of Staff Posts'!$F$13:$F$62,'Summary of Staff Resourcing'!$C62,'2. Annual Costs of Staff Posts'!$K$13:$K$62),"")</f>
        <v>0</v>
      </c>
      <c r="E62" s="53">
        <f ca="1">IFERROR(SUMIF('2. Annual Costs of Staff Posts'!$F$13:$F$62,'Summary of Staff Resourcing'!$C62,'2. Annual Costs of Staff Posts'!$P$13:$P$62),"")</f>
        <v>0</v>
      </c>
      <c r="F62" s="53">
        <f ca="1">IFERROR(SUMIF('2. Annual Costs of Staff Posts'!$F$13:$F$62,'Summary of Staff Resourcing'!$C62,'2. Annual Costs of Staff Posts'!$U$13:$U$62),"")</f>
        <v>0</v>
      </c>
      <c r="G62" s="53">
        <f ca="1">IFERROR(SUMIF('2. Annual Costs of Staff Posts'!$F$13:$F$62,'Summary of Staff Resourcing'!$C62,'2. Annual Costs of Staff Posts'!$Z$13:$Z$62),"")</f>
        <v>0</v>
      </c>
      <c r="H62" s="53">
        <f ca="1">IFERROR(SUMIF('2. Annual Costs of Staff Posts'!$F$13:$F$62,'Summary of Staff Resourcing'!$C62,'2. Annual Costs of Staff Posts'!AD64:AD113),"")</f>
        <v>0</v>
      </c>
      <c r="I62" s="54">
        <f t="shared" ca="1" si="9"/>
        <v>0</v>
      </c>
      <c r="J62" s="7"/>
      <c r="K62" s="1"/>
      <c r="L62" s="1"/>
      <c r="M62" s="1"/>
      <c r="N62" s="1"/>
      <c r="O62" s="1"/>
      <c r="P62" s="1"/>
      <c r="Q62" s="1"/>
      <c r="R62" s="1"/>
      <c r="S62" s="1"/>
      <c r="T62" s="1"/>
      <c r="U62" s="1"/>
      <c r="V62" s="1"/>
      <c r="W62" s="1"/>
      <c r="X62" s="1"/>
      <c r="Y62" s="1"/>
      <c r="Z62" s="1"/>
      <c r="AA62" s="1"/>
      <c r="AB62" s="1"/>
      <c r="AC62" s="1"/>
      <c r="AD62" s="1"/>
      <c r="AE62" s="1"/>
      <c r="AF62" s="1"/>
      <c r="AG62" s="1"/>
    </row>
    <row r="63" spans="1:33" ht="30" customHeight="1">
      <c r="A63" s="1"/>
      <c r="B63" s="48">
        <v>8</v>
      </c>
      <c r="C63" s="49" t="str">
        <f ca="1">IFERROR(OFFSET('1. Staff Posts and Salaries'!$F$1,MATCH(B63,'1. Staff Posts and Salaries'!P:P,0)-1,0),"")</f>
        <v/>
      </c>
      <c r="D63" s="53">
        <f ca="1">IFERROR(SUMIF('2. Annual Costs of Staff Posts'!$F$13:$F$62,'Summary of Staff Resourcing'!$C63,'2. Annual Costs of Staff Posts'!$K$13:$K$62),"")</f>
        <v>0</v>
      </c>
      <c r="E63" s="53">
        <f ca="1">IFERROR(SUMIF('2. Annual Costs of Staff Posts'!$F$13:$F$62,'Summary of Staff Resourcing'!$C63,'2. Annual Costs of Staff Posts'!$P$13:$P$62),"")</f>
        <v>0</v>
      </c>
      <c r="F63" s="53">
        <f ca="1">IFERROR(SUMIF('2. Annual Costs of Staff Posts'!$F$13:$F$62,'Summary of Staff Resourcing'!$C63,'2. Annual Costs of Staff Posts'!$U$13:$U$62),"")</f>
        <v>0</v>
      </c>
      <c r="G63" s="53">
        <f ca="1">IFERROR(SUMIF('2. Annual Costs of Staff Posts'!$F$13:$F$62,'Summary of Staff Resourcing'!$C63,'2. Annual Costs of Staff Posts'!$Z$13:$Z$62),"")</f>
        <v>0</v>
      </c>
      <c r="H63" s="53">
        <f ca="1">IFERROR(SUMIF('2. Annual Costs of Staff Posts'!$F$13:$F$62,'Summary of Staff Resourcing'!$C63,'2. Annual Costs of Staff Posts'!AD65:AD114),"")</f>
        <v>0</v>
      </c>
      <c r="I63" s="54">
        <f t="shared" ca="1" si="9"/>
        <v>0</v>
      </c>
      <c r="J63" s="7"/>
      <c r="K63" s="1"/>
      <c r="L63" s="1"/>
      <c r="M63" s="1"/>
      <c r="N63" s="1"/>
      <c r="O63" s="1"/>
      <c r="P63" s="1"/>
      <c r="Q63" s="1"/>
      <c r="R63" s="1"/>
      <c r="S63" s="1"/>
      <c r="T63" s="1"/>
      <c r="U63" s="1"/>
      <c r="V63" s="1"/>
      <c r="W63" s="1"/>
      <c r="X63" s="1"/>
      <c r="Y63" s="1"/>
      <c r="Z63" s="1"/>
      <c r="AA63" s="1"/>
      <c r="AB63" s="1"/>
      <c r="AC63" s="1"/>
      <c r="AD63" s="1"/>
      <c r="AE63" s="1"/>
      <c r="AF63" s="1"/>
      <c r="AG63" s="1"/>
    </row>
    <row r="64" spans="1:33" ht="30" customHeight="1">
      <c r="A64" s="1"/>
      <c r="B64" s="48">
        <v>9</v>
      </c>
      <c r="C64" s="49" t="str">
        <f ca="1">IFERROR(OFFSET('1. Staff Posts and Salaries'!$F$1,MATCH(B64,'1. Staff Posts and Salaries'!P:P,0)-1,0),"")</f>
        <v/>
      </c>
      <c r="D64" s="53">
        <f ca="1">IFERROR(SUMIF('2. Annual Costs of Staff Posts'!$F$13:$F$62,'Summary of Staff Resourcing'!$C64,'2. Annual Costs of Staff Posts'!$K$13:$K$62),"")</f>
        <v>0</v>
      </c>
      <c r="E64" s="53">
        <f ca="1">IFERROR(SUMIF('2. Annual Costs of Staff Posts'!$F$13:$F$62,'Summary of Staff Resourcing'!$C64,'2. Annual Costs of Staff Posts'!$P$13:$P$62),"")</f>
        <v>0</v>
      </c>
      <c r="F64" s="53">
        <f ca="1">IFERROR(SUMIF('2. Annual Costs of Staff Posts'!$F$13:$F$62,'Summary of Staff Resourcing'!$C64,'2. Annual Costs of Staff Posts'!$U$13:$U$62),"")</f>
        <v>0</v>
      </c>
      <c r="G64" s="53">
        <f ca="1">IFERROR(SUMIF('2. Annual Costs of Staff Posts'!$F$13:$F$62,'Summary of Staff Resourcing'!$C64,'2. Annual Costs of Staff Posts'!$Z$13:$Z$62),"")</f>
        <v>0</v>
      </c>
      <c r="H64" s="53">
        <f ca="1">IFERROR(SUMIF('2. Annual Costs of Staff Posts'!$F$13:$F$62,'Summary of Staff Resourcing'!$C64,'2. Annual Costs of Staff Posts'!AD66:AD115),"")</f>
        <v>0</v>
      </c>
      <c r="I64" s="54">
        <f t="shared" ca="1" si="9"/>
        <v>0</v>
      </c>
      <c r="J64" s="7"/>
      <c r="K64" s="1"/>
      <c r="L64" s="1"/>
      <c r="M64" s="1"/>
      <c r="N64" s="1"/>
      <c r="O64" s="1"/>
      <c r="P64" s="1"/>
      <c r="Q64" s="1"/>
      <c r="R64" s="1"/>
      <c r="S64" s="1"/>
      <c r="T64" s="1"/>
      <c r="U64" s="1"/>
      <c r="V64" s="1"/>
      <c r="W64" s="1"/>
      <c r="X64" s="1"/>
      <c r="Y64" s="1"/>
      <c r="Z64" s="1"/>
      <c r="AA64" s="1"/>
      <c r="AB64" s="1"/>
      <c r="AC64" s="1"/>
      <c r="AD64" s="1"/>
      <c r="AE64" s="1"/>
      <c r="AF64" s="1"/>
      <c r="AG64" s="1"/>
    </row>
    <row r="65" spans="1:33" ht="30" customHeight="1">
      <c r="A65" s="1"/>
      <c r="B65" s="48">
        <v>10</v>
      </c>
      <c r="C65" s="49" t="str">
        <f ca="1">IFERROR(OFFSET('1. Staff Posts and Salaries'!$F$1,MATCH(B65,'1. Staff Posts and Salaries'!P:P,0)-1,0),"")</f>
        <v/>
      </c>
      <c r="D65" s="53">
        <f ca="1">IFERROR(SUMIF('2. Annual Costs of Staff Posts'!$F$13:$F$62,'Summary of Staff Resourcing'!$C65,'2. Annual Costs of Staff Posts'!$K$13:$K$62),"")</f>
        <v>0</v>
      </c>
      <c r="E65" s="53">
        <f ca="1">IFERROR(SUMIF('2. Annual Costs of Staff Posts'!$F$13:$F$62,'Summary of Staff Resourcing'!$C65,'2. Annual Costs of Staff Posts'!$P$13:$P$62),"")</f>
        <v>0</v>
      </c>
      <c r="F65" s="53">
        <f ca="1">IFERROR(SUMIF('2. Annual Costs of Staff Posts'!$F$13:$F$62,'Summary of Staff Resourcing'!$C65,'2. Annual Costs of Staff Posts'!$U$13:$U$62),"")</f>
        <v>0</v>
      </c>
      <c r="G65" s="53">
        <f ca="1">IFERROR(SUMIF('2. Annual Costs of Staff Posts'!$F$13:$F$62,'Summary of Staff Resourcing'!$C65,'2. Annual Costs of Staff Posts'!$Z$13:$Z$62),"")</f>
        <v>0</v>
      </c>
      <c r="H65" s="53">
        <f ca="1">IFERROR(SUMIF('2. Annual Costs of Staff Posts'!$F$13:$F$62,'Summary of Staff Resourcing'!$C65,'2. Annual Costs of Staff Posts'!AD67:AD116),"")</f>
        <v>0</v>
      </c>
      <c r="I65" s="54">
        <f t="shared" ca="1" si="9"/>
        <v>0</v>
      </c>
      <c r="J65" s="7"/>
      <c r="K65" s="1"/>
      <c r="L65" s="1"/>
      <c r="M65" s="1"/>
      <c r="N65" s="1"/>
      <c r="O65" s="1"/>
      <c r="P65" s="1"/>
      <c r="Q65" s="1"/>
      <c r="R65" s="1"/>
      <c r="S65" s="1"/>
      <c r="T65" s="1"/>
      <c r="U65" s="1"/>
      <c r="V65" s="1"/>
      <c r="W65" s="1"/>
      <c r="X65" s="1"/>
      <c r="Y65" s="1"/>
      <c r="Z65" s="1"/>
      <c r="AA65" s="1"/>
      <c r="AB65" s="1"/>
      <c r="AC65" s="1"/>
      <c r="AD65" s="1"/>
      <c r="AE65" s="1"/>
      <c r="AF65" s="1"/>
      <c r="AG65" s="1"/>
    </row>
    <row r="66" spans="1:33" ht="30" customHeight="1">
      <c r="A66" s="1"/>
      <c r="B66" s="48">
        <v>11</v>
      </c>
      <c r="C66" s="49" t="str">
        <f ca="1">IFERROR(OFFSET('1. Staff Posts and Salaries'!$F$1,MATCH(B66,'1. Staff Posts and Salaries'!P:P,0)-1,0),"")</f>
        <v/>
      </c>
      <c r="D66" s="53">
        <f ca="1">IFERROR(SUMIF('2. Annual Costs of Staff Posts'!$F$13:$F$62,'Summary of Staff Resourcing'!$C66,'2. Annual Costs of Staff Posts'!$K$13:$K$62),"")</f>
        <v>0</v>
      </c>
      <c r="E66" s="53">
        <f ca="1">IFERROR(SUMIF('2. Annual Costs of Staff Posts'!$F$13:$F$62,'Summary of Staff Resourcing'!$C66,'2. Annual Costs of Staff Posts'!$P$13:$P$62),"")</f>
        <v>0</v>
      </c>
      <c r="F66" s="53">
        <f ca="1">IFERROR(SUMIF('2. Annual Costs of Staff Posts'!$F$13:$F$62,'Summary of Staff Resourcing'!$C66,'2. Annual Costs of Staff Posts'!$U$13:$U$62),"")</f>
        <v>0</v>
      </c>
      <c r="G66" s="53">
        <f ca="1">IFERROR(SUMIF('2. Annual Costs of Staff Posts'!$F$13:$F$62,'Summary of Staff Resourcing'!$C66,'2. Annual Costs of Staff Posts'!$Z$13:$Z$62),"")</f>
        <v>0</v>
      </c>
      <c r="H66" s="53">
        <f ca="1">IFERROR(SUMIF('2. Annual Costs of Staff Posts'!$F$13:$F$62,'Summary of Staff Resourcing'!$C66,'2. Annual Costs of Staff Posts'!AD68:AD117),"")</f>
        <v>0</v>
      </c>
      <c r="I66" s="54">
        <f t="shared" ca="1" si="9"/>
        <v>0</v>
      </c>
      <c r="J66" s="7"/>
      <c r="K66" s="1"/>
      <c r="L66" s="1"/>
      <c r="M66" s="1"/>
      <c r="N66" s="1"/>
      <c r="O66" s="1"/>
      <c r="P66" s="1"/>
      <c r="Q66" s="1"/>
      <c r="R66" s="1"/>
      <c r="S66" s="1"/>
      <c r="T66" s="1"/>
      <c r="U66" s="1"/>
      <c r="V66" s="1"/>
      <c r="W66" s="1"/>
      <c r="X66" s="1"/>
      <c r="Y66" s="1"/>
      <c r="Z66" s="1"/>
      <c r="AA66" s="1"/>
      <c r="AB66" s="1"/>
      <c r="AC66" s="1"/>
      <c r="AD66" s="1"/>
      <c r="AE66" s="1"/>
      <c r="AF66" s="1"/>
      <c r="AG66" s="1"/>
    </row>
    <row r="67" spans="1:33" ht="30" customHeight="1">
      <c r="A67" s="1"/>
      <c r="B67" s="48">
        <v>12</v>
      </c>
      <c r="C67" s="49" t="str">
        <f ca="1">IFERROR(OFFSET('1. Staff Posts and Salaries'!$F$1,MATCH(B67,'1. Staff Posts and Salaries'!P:P,0)-1,0),"")</f>
        <v/>
      </c>
      <c r="D67" s="53">
        <f ca="1">IFERROR(SUMIF('2. Annual Costs of Staff Posts'!$F$13:$F$62,'Summary of Staff Resourcing'!$C67,'2. Annual Costs of Staff Posts'!$K$13:$K$62),"")</f>
        <v>0</v>
      </c>
      <c r="E67" s="53">
        <f ca="1">IFERROR(SUMIF('2. Annual Costs of Staff Posts'!$F$13:$F$62,'Summary of Staff Resourcing'!$C67,'2. Annual Costs of Staff Posts'!$P$13:$P$62),"")</f>
        <v>0</v>
      </c>
      <c r="F67" s="53">
        <f ca="1">IFERROR(SUMIF('2. Annual Costs of Staff Posts'!$F$13:$F$62,'Summary of Staff Resourcing'!$C67,'2. Annual Costs of Staff Posts'!$U$13:$U$62),"")</f>
        <v>0</v>
      </c>
      <c r="G67" s="53">
        <f ca="1">IFERROR(SUMIF('2. Annual Costs of Staff Posts'!$F$13:$F$62,'Summary of Staff Resourcing'!$C67,'2. Annual Costs of Staff Posts'!$Z$13:$Z$62),"")</f>
        <v>0</v>
      </c>
      <c r="H67" s="53">
        <f ca="1">IFERROR(SUMIF('2. Annual Costs of Staff Posts'!$F$13:$F$62,'Summary of Staff Resourcing'!$C67,'2. Annual Costs of Staff Posts'!AD69:AD118),"")</f>
        <v>0</v>
      </c>
      <c r="I67" s="54">
        <f t="shared" ca="1" si="9"/>
        <v>0</v>
      </c>
      <c r="J67" s="7"/>
      <c r="K67" s="1"/>
      <c r="L67" s="1"/>
      <c r="M67" s="1"/>
      <c r="N67" s="1"/>
      <c r="O67" s="1"/>
      <c r="P67" s="1"/>
      <c r="Q67" s="1"/>
      <c r="R67" s="1"/>
      <c r="S67" s="1"/>
      <c r="T67" s="1"/>
      <c r="U67" s="1"/>
      <c r="V67" s="1"/>
      <c r="W67" s="1"/>
      <c r="X67" s="1"/>
      <c r="Y67" s="1"/>
      <c r="Z67" s="1"/>
      <c r="AA67" s="1"/>
      <c r="AB67" s="1"/>
      <c r="AC67" s="1"/>
      <c r="AD67" s="1"/>
      <c r="AE67" s="1"/>
      <c r="AF67" s="1"/>
      <c r="AG67" s="1"/>
    </row>
    <row r="68" spans="1:33" ht="30" customHeight="1">
      <c r="A68" s="1"/>
      <c r="B68" s="48">
        <v>13</v>
      </c>
      <c r="C68" s="49" t="str">
        <f ca="1">IFERROR(OFFSET('1. Staff Posts and Salaries'!$F$1,MATCH(B68,'1. Staff Posts and Salaries'!P:P,0)-1,0),"")</f>
        <v/>
      </c>
      <c r="D68" s="53">
        <f ca="1">IFERROR(SUMIF('2. Annual Costs of Staff Posts'!$F$13:$F$62,'Summary of Staff Resourcing'!$C68,'2. Annual Costs of Staff Posts'!$K$13:$K$62),"")</f>
        <v>0</v>
      </c>
      <c r="E68" s="53">
        <f ca="1">IFERROR(SUMIF('2. Annual Costs of Staff Posts'!$F$13:$F$62,'Summary of Staff Resourcing'!$C68,'2. Annual Costs of Staff Posts'!$P$13:$P$62),"")</f>
        <v>0</v>
      </c>
      <c r="F68" s="53">
        <f ca="1">IFERROR(SUMIF('2. Annual Costs of Staff Posts'!$F$13:$F$62,'Summary of Staff Resourcing'!$C68,'2. Annual Costs of Staff Posts'!$U$13:$U$62),"")</f>
        <v>0</v>
      </c>
      <c r="G68" s="53">
        <f ca="1">IFERROR(SUMIF('2. Annual Costs of Staff Posts'!$F$13:$F$62,'Summary of Staff Resourcing'!$C68,'2. Annual Costs of Staff Posts'!$Z$13:$Z$62),"")</f>
        <v>0</v>
      </c>
      <c r="H68" s="53">
        <f ca="1">IFERROR(SUMIF('2. Annual Costs of Staff Posts'!$F$13:$F$62,'Summary of Staff Resourcing'!$C68,'2. Annual Costs of Staff Posts'!AD70:AD119),"")</f>
        <v>0</v>
      </c>
      <c r="I68" s="54">
        <f t="shared" ca="1" si="9"/>
        <v>0</v>
      </c>
      <c r="J68" s="7"/>
      <c r="K68" s="1"/>
      <c r="L68" s="1"/>
      <c r="M68" s="1"/>
      <c r="N68" s="1"/>
      <c r="O68" s="1"/>
      <c r="P68" s="1"/>
      <c r="Q68" s="1"/>
      <c r="R68" s="1"/>
      <c r="S68" s="1"/>
      <c r="T68" s="1"/>
      <c r="U68" s="1"/>
      <c r="V68" s="1"/>
      <c r="W68" s="1"/>
      <c r="X68" s="1"/>
      <c r="Y68" s="1"/>
      <c r="Z68" s="1"/>
      <c r="AA68" s="1"/>
      <c r="AB68" s="1"/>
      <c r="AC68" s="1"/>
      <c r="AD68" s="1"/>
      <c r="AE68" s="1"/>
      <c r="AF68" s="1"/>
      <c r="AG68" s="1"/>
    </row>
    <row r="69" spans="1:33" ht="30" customHeight="1">
      <c r="A69" s="1"/>
      <c r="B69" s="48">
        <v>14</v>
      </c>
      <c r="C69" s="49" t="str">
        <f ca="1">IFERROR(OFFSET('1. Staff Posts and Salaries'!$F$1,MATCH(B69,'1. Staff Posts and Salaries'!P:P,0)-1,0),"")</f>
        <v/>
      </c>
      <c r="D69" s="53">
        <f ca="1">IFERROR(SUMIF('2. Annual Costs of Staff Posts'!$F$13:$F$62,'Summary of Staff Resourcing'!$C69,'2. Annual Costs of Staff Posts'!$K$13:$K$62),"")</f>
        <v>0</v>
      </c>
      <c r="E69" s="53">
        <f ca="1">IFERROR(SUMIF('2. Annual Costs of Staff Posts'!$F$13:$F$62,'Summary of Staff Resourcing'!$C69,'2. Annual Costs of Staff Posts'!$P$13:$P$62),"")</f>
        <v>0</v>
      </c>
      <c r="F69" s="53">
        <f ca="1">IFERROR(SUMIF('2. Annual Costs of Staff Posts'!$F$13:$F$62,'Summary of Staff Resourcing'!$C69,'2. Annual Costs of Staff Posts'!$U$13:$U$62),"")</f>
        <v>0</v>
      </c>
      <c r="G69" s="53">
        <f ca="1">IFERROR(SUMIF('2. Annual Costs of Staff Posts'!$F$13:$F$62,'Summary of Staff Resourcing'!$C69,'2. Annual Costs of Staff Posts'!$Z$13:$Z$62),"")</f>
        <v>0</v>
      </c>
      <c r="H69" s="53">
        <f ca="1">IFERROR(SUMIF('2. Annual Costs of Staff Posts'!$F$13:$F$62,'Summary of Staff Resourcing'!$C69,'2. Annual Costs of Staff Posts'!AD71:AD120),"")</f>
        <v>0</v>
      </c>
      <c r="I69" s="54">
        <f t="shared" ca="1" si="9"/>
        <v>0</v>
      </c>
      <c r="J69" s="7"/>
      <c r="K69" s="1"/>
      <c r="L69" s="1"/>
      <c r="M69" s="1"/>
      <c r="N69" s="1"/>
      <c r="O69" s="1"/>
      <c r="P69" s="1"/>
      <c r="Q69" s="1"/>
      <c r="R69" s="1"/>
      <c r="S69" s="1"/>
      <c r="T69" s="1"/>
      <c r="U69" s="1"/>
      <c r="V69" s="1"/>
      <c r="W69" s="1"/>
      <c r="X69" s="1"/>
      <c r="Y69" s="1"/>
      <c r="Z69" s="1"/>
      <c r="AA69" s="1"/>
      <c r="AB69" s="1"/>
      <c r="AC69" s="1"/>
      <c r="AD69" s="1"/>
      <c r="AE69" s="1"/>
      <c r="AF69" s="1"/>
      <c r="AG69" s="1"/>
    </row>
    <row r="70" spans="1:33" ht="30" customHeight="1">
      <c r="A70" s="1"/>
      <c r="B70" s="48">
        <v>15</v>
      </c>
      <c r="C70" s="49" t="str">
        <f ca="1">IFERROR(OFFSET('1. Staff Posts and Salaries'!$F$1,MATCH(B70,'1. Staff Posts and Salaries'!P:P,0)-1,0),"")</f>
        <v/>
      </c>
      <c r="D70" s="53">
        <f ca="1">IFERROR(SUMIF('2. Annual Costs of Staff Posts'!$F$13:$F$62,'Summary of Staff Resourcing'!$C70,'2. Annual Costs of Staff Posts'!$K$13:$K$62),"")</f>
        <v>0</v>
      </c>
      <c r="E70" s="53">
        <f ca="1">IFERROR(SUMIF('2. Annual Costs of Staff Posts'!$F$13:$F$62,'Summary of Staff Resourcing'!$C70,'2. Annual Costs of Staff Posts'!$P$13:$P$62),"")</f>
        <v>0</v>
      </c>
      <c r="F70" s="53">
        <f ca="1">IFERROR(SUMIF('2. Annual Costs of Staff Posts'!$F$13:$F$62,'Summary of Staff Resourcing'!$C70,'2. Annual Costs of Staff Posts'!$U$13:$U$62),"")</f>
        <v>0</v>
      </c>
      <c r="G70" s="53">
        <f ca="1">IFERROR(SUMIF('2. Annual Costs of Staff Posts'!$F$13:$F$62,'Summary of Staff Resourcing'!$C70,'2. Annual Costs of Staff Posts'!$Z$13:$Z$62),"")</f>
        <v>0</v>
      </c>
      <c r="H70" s="53">
        <f ca="1">IFERROR(SUMIF('2. Annual Costs of Staff Posts'!$F$13:$F$62,'Summary of Staff Resourcing'!$C70,'2. Annual Costs of Staff Posts'!AD72:AD121),"")</f>
        <v>0</v>
      </c>
      <c r="I70" s="54">
        <f t="shared" ca="1" si="9"/>
        <v>0</v>
      </c>
      <c r="J70" s="7"/>
      <c r="K70" s="1"/>
      <c r="L70" s="1"/>
      <c r="M70" s="1"/>
      <c r="N70" s="1"/>
      <c r="O70" s="1"/>
      <c r="P70" s="1"/>
      <c r="Q70" s="1"/>
      <c r="R70" s="1"/>
      <c r="S70" s="1"/>
      <c r="T70" s="1"/>
      <c r="U70" s="1"/>
      <c r="V70" s="1"/>
      <c r="W70" s="1"/>
      <c r="X70" s="1"/>
      <c r="Y70" s="1"/>
      <c r="Z70" s="1"/>
      <c r="AA70" s="1"/>
      <c r="AB70" s="1"/>
      <c r="AC70" s="1"/>
      <c r="AD70" s="1"/>
      <c r="AE70" s="1"/>
      <c r="AF70" s="1"/>
      <c r="AG70" s="1"/>
    </row>
    <row r="71" spans="1:33" ht="30" customHeight="1">
      <c r="A71" s="1"/>
      <c r="B71" s="48">
        <v>16</v>
      </c>
      <c r="C71" s="49" t="str">
        <f ca="1">IFERROR(OFFSET('1. Staff Posts and Salaries'!$F$1,MATCH(B71,'1. Staff Posts and Salaries'!P:P,0)-1,0),"")</f>
        <v/>
      </c>
      <c r="D71" s="53">
        <f ca="1">IFERROR(SUMIF('2. Annual Costs of Staff Posts'!$F$13:$F$62,'Summary of Staff Resourcing'!$C71,'2. Annual Costs of Staff Posts'!$K$13:$K$62),"")</f>
        <v>0</v>
      </c>
      <c r="E71" s="53">
        <f ca="1">IFERROR(SUMIF('2. Annual Costs of Staff Posts'!$F$13:$F$62,'Summary of Staff Resourcing'!$C71,'2. Annual Costs of Staff Posts'!$P$13:$P$62),"")</f>
        <v>0</v>
      </c>
      <c r="F71" s="53">
        <f ca="1">IFERROR(SUMIF('2. Annual Costs of Staff Posts'!$F$13:$F$62,'Summary of Staff Resourcing'!$C71,'2. Annual Costs of Staff Posts'!$U$13:$U$62),"")</f>
        <v>0</v>
      </c>
      <c r="G71" s="53">
        <f ca="1">IFERROR(SUMIF('2. Annual Costs of Staff Posts'!$F$13:$F$62,'Summary of Staff Resourcing'!$C71,'2. Annual Costs of Staff Posts'!$Z$13:$Z$62),"")</f>
        <v>0</v>
      </c>
      <c r="H71" s="53">
        <f ca="1">IFERROR(SUMIF('2. Annual Costs of Staff Posts'!$F$13:$F$62,'Summary of Staff Resourcing'!$C71,'2. Annual Costs of Staff Posts'!AD73:AD122),"")</f>
        <v>0</v>
      </c>
      <c r="I71" s="54">
        <f t="shared" ca="1" si="9"/>
        <v>0</v>
      </c>
      <c r="J71" s="7"/>
      <c r="K71" s="1"/>
      <c r="L71" s="1"/>
      <c r="M71" s="1"/>
      <c r="N71" s="1"/>
      <c r="O71" s="1"/>
      <c r="P71" s="1"/>
      <c r="Q71" s="1"/>
      <c r="R71" s="1"/>
      <c r="S71" s="1"/>
      <c r="T71" s="1"/>
      <c r="U71" s="1"/>
      <c r="V71" s="1"/>
      <c r="W71" s="1"/>
      <c r="X71" s="1"/>
      <c r="Y71" s="1"/>
      <c r="Z71" s="1"/>
      <c r="AA71" s="1"/>
      <c r="AB71" s="1"/>
      <c r="AC71" s="1"/>
      <c r="AD71" s="1"/>
      <c r="AE71" s="1"/>
      <c r="AF71" s="1"/>
      <c r="AG71" s="1"/>
    </row>
    <row r="72" spans="1:33" ht="30" customHeight="1">
      <c r="A72" s="1"/>
      <c r="B72" s="48">
        <v>17</v>
      </c>
      <c r="C72" s="49" t="str">
        <f ca="1">IFERROR(OFFSET('1. Staff Posts and Salaries'!$F$1,MATCH(B72,'1. Staff Posts and Salaries'!P:P,0)-1,0),"")</f>
        <v/>
      </c>
      <c r="D72" s="53">
        <f ca="1">IFERROR(SUMIF('2. Annual Costs of Staff Posts'!$F$13:$F$62,'Summary of Staff Resourcing'!$C72,'2. Annual Costs of Staff Posts'!$K$13:$K$62),"")</f>
        <v>0</v>
      </c>
      <c r="E72" s="53">
        <f ca="1">IFERROR(SUMIF('2. Annual Costs of Staff Posts'!$F$13:$F$62,'Summary of Staff Resourcing'!$C72,'2. Annual Costs of Staff Posts'!$P$13:$P$62),"")</f>
        <v>0</v>
      </c>
      <c r="F72" s="53">
        <f ca="1">IFERROR(SUMIF('2. Annual Costs of Staff Posts'!$F$13:$F$62,'Summary of Staff Resourcing'!$C72,'2. Annual Costs of Staff Posts'!$U$13:$U$62),"")</f>
        <v>0</v>
      </c>
      <c r="G72" s="53">
        <f ca="1">IFERROR(SUMIF('2. Annual Costs of Staff Posts'!$F$13:$F$62,'Summary of Staff Resourcing'!$C72,'2. Annual Costs of Staff Posts'!$Z$13:$Z$62),"")</f>
        <v>0</v>
      </c>
      <c r="H72" s="53">
        <f ca="1">IFERROR(SUMIF('2. Annual Costs of Staff Posts'!$F$13:$F$62,'Summary of Staff Resourcing'!$C72,'2. Annual Costs of Staff Posts'!AD74:AD123),"")</f>
        <v>0</v>
      </c>
      <c r="I72" s="54">
        <f t="shared" ca="1" si="9"/>
        <v>0</v>
      </c>
      <c r="J72" s="7"/>
      <c r="K72" s="1"/>
      <c r="L72" s="1"/>
      <c r="M72" s="1"/>
      <c r="N72" s="1"/>
      <c r="O72" s="1"/>
      <c r="P72" s="1"/>
      <c r="Q72" s="1"/>
      <c r="R72" s="1"/>
      <c r="S72" s="1"/>
      <c r="T72" s="1"/>
      <c r="U72" s="1"/>
      <c r="V72" s="1"/>
      <c r="W72" s="1"/>
      <c r="X72" s="1"/>
      <c r="Y72" s="1"/>
      <c r="Z72" s="1"/>
      <c r="AA72" s="1"/>
      <c r="AB72" s="1"/>
      <c r="AC72" s="1"/>
      <c r="AD72" s="1"/>
      <c r="AE72" s="1"/>
      <c r="AF72" s="1"/>
      <c r="AG72" s="1"/>
    </row>
    <row r="73" spans="1:33" ht="30" customHeight="1">
      <c r="A73" s="1"/>
      <c r="B73" s="48">
        <v>18</v>
      </c>
      <c r="C73" s="49" t="str">
        <f ca="1">IFERROR(OFFSET('1. Staff Posts and Salaries'!$F$1,MATCH(B73,'1. Staff Posts and Salaries'!P:P,0)-1,0),"")</f>
        <v/>
      </c>
      <c r="D73" s="53">
        <f ca="1">IFERROR(SUMIF('2. Annual Costs of Staff Posts'!$F$13:$F$62,'Summary of Staff Resourcing'!$C73,'2. Annual Costs of Staff Posts'!$K$13:$K$62),"")</f>
        <v>0</v>
      </c>
      <c r="E73" s="53">
        <f ca="1">IFERROR(SUMIF('2. Annual Costs of Staff Posts'!$F$13:$F$62,'Summary of Staff Resourcing'!$C73,'2. Annual Costs of Staff Posts'!$P$13:$P$62),"")</f>
        <v>0</v>
      </c>
      <c r="F73" s="53">
        <f ca="1">IFERROR(SUMIF('2. Annual Costs of Staff Posts'!$F$13:$F$62,'Summary of Staff Resourcing'!$C73,'2. Annual Costs of Staff Posts'!$U$13:$U$62),"")</f>
        <v>0</v>
      </c>
      <c r="G73" s="53">
        <f ca="1">IFERROR(SUMIF('2. Annual Costs of Staff Posts'!$F$13:$F$62,'Summary of Staff Resourcing'!$C73,'2. Annual Costs of Staff Posts'!$Z$13:$Z$62),"")</f>
        <v>0</v>
      </c>
      <c r="H73" s="53">
        <f ca="1">IFERROR(SUMIF('2. Annual Costs of Staff Posts'!$F$13:$F$62,'Summary of Staff Resourcing'!$C73,'2. Annual Costs of Staff Posts'!AD75:AD124),"")</f>
        <v>0</v>
      </c>
      <c r="I73" s="54">
        <f t="shared" ca="1" si="9"/>
        <v>0</v>
      </c>
      <c r="J73" s="7"/>
      <c r="K73" s="1"/>
      <c r="L73" s="1"/>
      <c r="M73" s="1"/>
      <c r="N73" s="1"/>
      <c r="O73" s="1"/>
      <c r="P73" s="1"/>
      <c r="Q73" s="1"/>
      <c r="R73" s="1"/>
      <c r="S73" s="1"/>
      <c r="T73" s="1"/>
      <c r="U73" s="1"/>
      <c r="V73" s="1"/>
      <c r="W73" s="1"/>
      <c r="X73" s="1"/>
      <c r="Y73" s="1"/>
      <c r="Z73" s="1"/>
      <c r="AA73" s="1"/>
      <c r="AB73" s="1"/>
      <c r="AC73" s="1"/>
      <c r="AD73" s="1"/>
      <c r="AE73" s="1"/>
      <c r="AF73" s="1"/>
      <c r="AG73" s="1"/>
    </row>
    <row r="74" spans="1:33" ht="30" customHeight="1">
      <c r="A74" s="1"/>
      <c r="B74" s="7"/>
      <c r="C74" s="52" t="s">
        <v>40</v>
      </c>
      <c r="D74" s="43">
        <f t="shared" ref="D74:I74" ca="1" si="10">SUM(D56:D73)</f>
        <v>0</v>
      </c>
      <c r="E74" s="43">
        <f t="shared" ca="1" si="10"/>
        <v>0</v>
      </c>
      <c r="F74" s="43">
        <f t="shared" ca="1" si="10"/>
        <v>0</v>
      </c>
      <c r="G74" s="43">
        <f t="shared" ca="1" si="10"/>
        <v>0</v>
      </c>
      <c r="H74" s="43">
        <f t="shared" ca="1" si="10"/>
        <v>0</v>
      </c>
      <c r="I74" s="40">
        <f t="shared" ca="1" si="10"/>
        <v>0</v>
      </c>
      <c r="J74" s="7"/>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c r="A75" s="1"/>
      <c r="B75" s="7"/>
      <c r="C75" s="7"/>
      <c r="D75" s="7"/>
      <c r="E75" s="7"/>
      <c r="F75" s="7"/>
      <c r="G75" s="7"/>
      <c r="H75" s="7"/>
      <c r="I75" s="7"/>
      <c r="J75" s="7"/>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c r="A76" s="1"/>
      <c r="B76" s="7"/>
      <c r="C76" s="7"/>
      <c r="D76" s="7"/>
      <c r="E76" s="7"/>
      <c r="F76" s="7"/>
      <c r="G76" s="7"/>
      <c r="H76" s="7"/>
      <c r="I76" s="7"/>
      <c r="J76" s="7"/>
      <c r="K76" s="1"/>
      <c r="L76" s="1"/>
      <c r="M76" s="1"/>
      <c r="N76" s="1"/>
      <c r="O76" s="1"/>
      <c r="P76" s="1"/>
      <c r="Q76" s="1"/>
      <c r="R76" s="1"/>
      <c r="S76" s="1"/>
      <c r="T76" s="1"/>
      <c r="U76" s="1"/>
      <c r="V76" s="1"/>
      <c r="W76" s="1"/>
      <c r="X76" s="1"/>
      <c r="Y76" s="1"/>
      <c r="Z76" s="1"/>
      <c r="AA76" s="1"/>
      <c r="AB76" s="1"/>
      <c r="AC76" s="1"/>
      <c r="AD76" s="1"/>
      <c r="AE76" s="1"/>
      <c r="AF76" s="1"/>
      <c r="AG76" s="1"/>
    </row>
    <row r="77" spans="1:33" ht="55.5" customHeight="1">
      <c r="A77" s="1"/>
      <c r="B77" s="7"/>
      <c r="C77" s="44" t="s">
        <v>55</v>
      </c>
      <c r="D77" s="45" t="s">
        <v>56</v>
      </c>
      <c r="E77" s="45" t="s">
        <v>57</v>
      </c>
      <c r="F77" s="45" t="s">
        <v>58</v>
      </c>
      <c r="G77" s="45" t="s">
        <v>59</v>
      </c>
      <c r="H77" s="46" t="s">
        <v>60</v>
      </c>
      <c r="I77" s="47" t="s">
        <v>61</v>
      </c>
      <c r="J77" s="7"/>
      <c r="K77" s="1"/>
      <c r="L77" s="1"/>
      <c r="M77" s="1"/>
      <c r="N77" s="1"/>
      <c r="O77" s="1"/>
      <c r="P77" s="1"/>
      <c r="Q77" s="1"/>
      <c r="R77" s="1"/>
      <c r="S77" s="1"/>
      <c r="T77" s="1"/>
      <c r="U77" s="1"/>
      <c r="V77" s="1"/>
      <c r="W77" s="1"/>
      <c r="X77" s="1"/>
      <c r="Y77" s="1"/>
      <c r="Z77" s="1"/>
      <c r="AA77" s="1"/>
      <c r="AB77" s="1"/>
      <c r="AC77" s="1"/>
      <c r="AD77" s="1"/>
      <c r="AE77" s="1"/>
      <c r="AF77" s="1"/>
      <c r="AG77" s="1"/>
    </row>
    <row r="78" spans="1:33" ht="30" customHeight="1">
      <c r="A78" s="1"/>
      <c r="B78" s="48">
        <v>1</v>
      </c>
      <c r="C78" s="49" t="str">
        <f ca="1">IFERROR(OFFSET('1. Staff Posts and Salaries'!$F$1,MATCH(B78,'1. Staff Posts and Salaries'!P:P,0)-1,0),"")</f>
        <v/>
      </c>
      <c r="D78" s="53">
        <f t="shared" ref="D78:D95" ca="1" si="11">IFERROR(D56/$D$74,0)</f>
        <v>0</v>
      </c>
      <c r="E78" s="53">
        <f t="shared" ref="E78:E95" ca="1" si="12">IFERROR(E56/$E$74,0)</f>
        <v>0</v>
      </c>
      <c r="F78" s="53">
        <f t="shared" ref="F78:F95" ca="1" si="13">IFERROR(F56/$F$74,0)</f>
        <v>0</v>
      </c>
      <c r="G78" s="53">
        <f t="shared" ref="G78:G95" ca="1" si="14">IFERROR(G56/$G$74,0)</f>
        <v>0</v>
      </c>
      <c r="H78" s="53">
        <f t="shared" ref="H78:H95" ca="1" si="15">IFERROR(H56/$H$74,0)</f>
        <v>0</v>
      </c>
      <c r="I78" s="54" t="e">
        <f t="shared" ref="I78:I95" ca="1" si="16">I56/$I$74</f>
        <v>#DIV/0!</v>
      </c>
      <c r="J78" s="7"/>
      <c r="K78" s="1"/>
      <c r="L78" s="1"/>
      <c r="M78" s="1"/>
      <c r="N78" s="1"/>
      <c r="O78" s="1"/>
      <c r="P78" s="1"/>
      <c r="Q78" s="1"/>
      <c r="R78" s="1"/>
      <c r="S78" s="1"/>
      <c r="T78" s="1"/>
      <c r="U78" s="1"/>
      <c r="V78" s="1"/>
      <c r="W78" s="1"/>
      <c r="X78" s="1"/>
      <c r="Y78" s="1"/>
      <c r="Z78" s="1"/>
      <c r="AA78" s="1"/>
      <c r="AB78" s="1"/>
      <c r="AC78" s="1"/>
      <c r="AD78" s="1"/>
      <c r="AE78" s="1"/>
      <c r="AF78" s="1"/>
      <c r="AG78" s="1"/>
    </row>
    <row r="79" spans="1:33" ht="30" customHeight="1">
      <c r="A79" s="1"/>
      <c r="B79" s="48">
        <v>2</v>
      </c>
      <c r="C79" s="49" t="str">
        <f ca="1">IFERROR(OFFSET('1. Staff Posts and Salaries'!$F$1,MATCH(B79,'1. Staff Posts and Salaries'!P:P,0)-1,0),"")</f>
        <v/>
      </c>
      <c r="D79" s="53">
        <f t="shared" ca="1" si="11"/>
        <v>0</v>
      </c>
      <c r="E79" s="53">
        <f t="shared" ca="1" si="12"/>
        <v>0</v>
      </c>
      <c r="F79" s="53">
        <f t="shared" ca="1" si="13"/>
        <v>0</v>
      </c>
      <c r="G79" s="53">
        <f t="shared" ca="1" si="14"/>
        <v>0</v>
      </c>
      <c r="H79" s="53">
        <f t="shared" ca="1" si="15"/>
        <v>0</v>
      </c>
      <c r="I79" s="54" t="e">
        <f t="shared" ca="1" si="16"/>
        <v>#DIV/0!</v>
      </c>
      <c r="J79" s="7"/>
      <c r="K79" s="1"/>
      <c r="L79" s="1"/>
      <c r="M79" s="1"/>
      <c r="N79" s="1"/>
      <c r="O79" s="1"/>
      <c r="P79" s="1"/>
      <c r="Q79" s="1"/>
      <c r="R79" s="1"/>
      <c r="S79" s="1"/>
      <c r="T79" s="1"/>
      <c r="U79" s="1"/>
      <c r="V79" s="1"/>
      <c r="W79" s="1"/>
      <c r="X79" s="1"/>
      <c r="Y79" s="1"/>
      <c r="Z79" s="1"/>
      <c r="AA79" s="1"/>
      <c r="AB79" s="1"/>
      <c r="AC79" s="1"/>
      <c r="AD79" s="1"/>
      <c r="AE79" s="1"/>
      <c r="AF79" s="1"/>
      <c r="AG79" s="1"/>
    </row>
    <row r="80" spans="1:33" ht="30" customHeight="1">
      <c r="A80" s="1"/>
      <c r="B80" s="48">
        <v>3</v>
      </c>
      <c r="C80" s="49" t="str">
        <f ca="1">IFERROR(OFFSET('1. Staff Posts and Salaries'!$F$1,MATCH(B80,'1. Staff Posts and Salaries'!P:P,0)-1,0),"")</f>
        <v/>
      </c>
      <c r="D80" s="53">
        <f t="shared" ca="1" si="11"/>
        <v>0</v>
      </c>
      <c r="E80" s="53">
        <f t="shared" ca="1" si="12"/>
        <v>0</v>
      </c>
      <c r="F80" s="53">
        <f t="shared" ca="1" si="13"/>
        <v>0</v>
      </c>
      <c r="G80" s="53">
        <f t="shared" ca="1" si="14"/>
        <v>0</v>
      </c>
      <c r="H80" s="53">
        <f t="shared" ca="1" si="15"/>
        <v>0</v>
      </c>
      <c r="I80" s="54" t="e">
        <f t="shared" ca="1" si="16"/>
        <v>#DIV/0!</v>
      </c>
      <c r="J80" s="7"/>
      <c r="K80" s="1"/>
      <c r="L80" s="1"/>
      <c r="M80" s="1"/>
      <c r="N80" s="1"/>
      <c r="O80" s="1"/>
      <c r="P80" s="1"/>
      <c r="Q80" s="1"/>
      <c r="R80" s="1"/>
      <c r="S80" s="1"/>
      <c r="T80" s="1"/>
      <c r="U80" s="1"/>
      <c r="V80" s="1"/>
      <c r="W80" s="1"/>
      <c r="X80" s="1"/>
      <c r="Y80" s="1"/>
      <c r="Z80" s="1"/>
      <c r="AA80" s="1"/>
      <c r="AB80" s="1"/>
      <c r="AC80" s="1"/>
      <c r="AD80" s="1"/>
      <c r="AE80" s="1"/>
      <c r="AF80" s="1"/>
      <c r="AG80" s="1"/>
    </row>
    <row r="81" spans="1:33" ht="30" customHeight="1">
      <c r="A81" s="1"/>
      <c r="B81" s="48">
        <v>4</v>
      </c>
      <c r="C81" s="49" t="str">
        <f ca="1">IFERROR(OFFSET('1. Staff Posts and Salaries'!$F$1,MATCH(B81,'1. Staff Posts and Salaries'!P:P,0)-1,0),"")</f>
        <v/>
      </c>
      <c r="D81" s="53">
        <f t="shared" ca="1" si="11"/>
        <v>0</v>
      </c>
      <c r="E81" s="53">
        <f t="shared" ca="1" si="12"/>
        <v>0</v>
      </c>
      <c r="F81" s="53">
        <f t="shared" ca="1" si="13"/>
        <v>0</v>
      </c>
      <c r="G81" s="53">
        <f t="shared" ca="1" si="14"/>
        <v>0</v>
      </c>
      <c r="H81" s="53">
        <f t="shared" ca="1" si="15"/>
        <v>0</v>
      </c>
      <c r="I81" s="54" t="e">
        <f t="shared" ca="1" si="16"/>
        <v>#DIV/0!</v>
      </c>
      <c r="J81" s="7"/>
      <c r="K81" s="1"/>
      <c r="L81" s="1"/>
      <c r="M81" s="1"/>
      <c r="N81" s="1"/>
      <c r="O81" s="1"/>
      <c r="P81" s="1"/>
      <c r="Q81" s="1"/>
      <c r="R81" s="1"/>
      <c r="S81" s="1"/>
      <c r="T81" s="1"/>
      <c r="U81" s="1"/>
      <c r="V81" s="1"/>
      <c r="W81" s="1"/>
      <c r="X81" s="1"/>
      <c r="Y81" s="1"/>
      <c r="Z81" s="1"/>
      <c r="AA81" s="1"/>
      <c r="AB81" s="1"/>
      <c r="AC81" s="1"/>
      <c r="AD81" s="1"/>
      <c r="AE81" s="1"/>
      <c r="AF81" s="1"/>
      <c r="AG81" s="1"/>
    </row>
    <row r="82" spans="1:33" ht="30" customHeight="1">
      <c r="A82" s="1"/>
      <c r="B82" s="48">
        <v>5</v>
      </c>
      <c r="C82" s="49" t="str">
        <f ca="1">IFERROR(OFFSET('1. Staff Posts and Salaries'!$F$1,MATCH(B82,'1. Staff Posts and Salaries'!P:P,0)-1,0),"")</f>
        <v/>
      </c>
      <c r="D82" s="53">
        <f t="shared" ca="1" si="11"/>
        <v>0</v>
      </c>
      <c r="E82" s="53">
        <f t="shared" ca="1" si="12"/>
        <v>0</v>
      </c>
      <c r="F82" s="53">
        <f t="shared" ca="1" si="13"/>
        <v>0</v>
      </c>
      <c r="G82" s="53">
        <f t="shared" ca="1" si="14"/>
        <v>0</v>
      </c>
      <c r="H82" s="53">
        <f t="shared" ca="1" si="15"/>
        <v>0</v>
      </c>
      <c r="I82" s="54" t="e">
        <f t="shared" ca="1" si="16"/>
        <v>#DIV/0!</v>
      </c>
      <c r="J82" s="7"/>
      <c r="K82" s="1"/>
      <c r="L82" s="1"/>
      <c r="M82" s="1"/>
      <c r="N82" s="1"/>
      <c r="O82" s="1"/>
      <c r="P82" s="1"/>
      <c r="Q82" s="1"/>
      <c r="R82" s="1"/>
      <c r="S82" s="1"/>
      <c r="T82" s="1"/>
      <c r="U82" s="1"/>
      <c r="V82" s="1"/>
      <c r="W82" s="1"/>
      <c r="X82" s="1"/>
      <c r="Y82" s="1"/>
      <c r="Z82" s="1"/>
      <c r="AA82" s="1"/>
      <c r="AB82" s="1"/>
      <c r="AC82" s="1"/>
      <c r="AD82" s="1"/>
      <c r="AE82" s="1"/>
      <c r="AF82" s="1"/>
      <c r="AG82" s="1"/>
    </row>
    <row r="83" spans="1:33" ht="30" customHeight="1">
      <c r="A83" s="1"/>
      <c r="B83" s="48">
        <v>6</v>
      </c>
      <c r="C83" s="49" t="str">
        <f ca="1">IFERROR(OFFSET('1. Staff Posts and Salaries'!$F$1,MATCH(B83,'1. Staff Posts and Salaries'!P:P,0)-1,0),"")</f>
        <v/>
      </c>
      <c r="D83" s="53">
        <f t="shared" ca="1" si="11"/>
        <v>0</v>
      </c>
      <c r="E83" s="53">
        <f t="shared" ca="1" si="12"/>
        <v>0</v>
      </c>
      <c r="F83" s="53">
        <f t="shared" ca="1" si="13"/>
        <v>0</v>
      </c>
      <c r="G83" s="53">
        <f t="shared" ca="1" si="14"/>
        <v>0</v>
      </c>
      <c r="H83" s="53">
        <f t="shared" ca="1" si="15"/>
        <v>0</v>
      </c>
      <c r="I83" s="54" t="e">
        <f t="shared" ca="1" si="16"/>
        <v>#DIV/0!</v>
      </c>
      <c r="J83" s="7"/>
      <c r="K83" s="1"/>
      <c r="L83" s="1"/>
      <c r="M83" s="1"/>
      <c r="N83" s="1"/>
      <c r="O83" s="1"/>
      <c r="P83" s="1"/>
      <c r="Q83" s="1"/>
      <c r="R83" s="1"/>
      <c r="S83" s="1"/>
      <c r="T83" s="1"/>
      <c r="U83" s="1"/>
      <c r="V83" s="1"/>
      <c r="W83" s="1"/>
      <c r="X83" s="1"/>
      <c r="Y83" s="1"/>
      <c r="Z83" s="1"/>
      <c r="AA83" s="1"/>
      <c r="AB83" s="1"/>
      <c r="AC83" s="1"/>
      <c r="AD83" s="1"/>
      <c r="AE83" s="1"/>
      <c r="AF83" s="1"/>
      <c r="AG83" s="1"/>
    </row>
    <row r="84" spans="1:33" ht="30" customHeight="1">
      <c r="A84" s="1"/>
      <c r="B84" s="48">
        <v>7</v>
      </c>
      <c r="C84" s="49" t="str">
        <f ca="1">IFERROR(OFFSET('1. Staff Posts and Salaries'!$F$1,MATCH(B84,'1. Staff Posts and Salaries'!P:P,0)-1,0),"")</f>
        <v/>
      </c>
      <c r="D84" s="53">
        <f t="shared" ca="1" si="11"/>
        <v>0</v>
      </c>
      <c r="E84" s="53">
        <f t="shared" ca="1" si="12"/>
        <v>0</v>
      </c>
      <c r="F84" s="53">
        <f t="shared" ca="1" si="13"/>
        <v>0</v>
      </c>
      <c r="G84" s="53">
        <f t="shared" ca="1" si="14"/>
        <v>0</v>
      </c>
      <c r="H84" s="53">
        <f t="shared" ca="1" si="15"/>
        <v>0</v>
      </c>
      <c r="I84" s="54" t="e">
        <f t="shared" ca="1" si="16"/>
        <v>#DIV/0!</v>
      </c>
      <c r="J84" s="7"/>
      <c r="K84" s="1"/>
      <c r="L84" s="1"/>
      <c r="M84" s="1"/>
      <c r="N84" s="1"/>
      <c r="O84" s="1"/>
      <c r="P84" s="1"/>
      <c r="Q84" s="1"/>
      <c r="R84" s="1"/>
      <c r="S84" s="1"/>
      <c r="T84" s="1"/>
      <c r="U84" s="1"/>
      <c r="V84" s="1"/>
      <c r="W84" s="1"/>
      <c r="X84" s="1"/>
      <c r="Y84" s="1"/>
      <c r="Z84" s="1"/>
      <c r="AA84" s="1"/>
      <c r="AB84" s="1"/>
      <c r="AC84" s="1"/>
      <c r="AD84" s="1"/>
      <c r="AE84" s="1"/>
      <c r="AF84" s="1"/>
      <c r="AG84" s="1"/>
    </row>
    <row r="85" spans="1:33" ht="30" customHeight="1">
      <c r="A85" s="1"/>
      <c r="B85" s="48">
        <v>8</v>
      </c>
      <c r="C85" s="49" t="str">
        <f ca="1">IFERROR(OFFSET('1. Staff Posts and Salaries'!$F$1,MATCH(B85,'1. Staff Posts and Salaries'!P:P,0)-1,0),"")</f>
        <v/>
      </c>
      <c r="D85" s="53">
        <f t="shared" ca="1" si="11"/>
        <v>0</v>
      </c>
      <c r="E85" s="53">
        <f t="shared" ca="1" si="12"/>
        <v>0</v>
      </c>
      <c r="F85" s="53">
        <f t="shared" ca="1" si="13"/>
        <v>0</v>
      </c>
      <c r="G85" s="53">
        <f t="shared" ca="1" si="14"/>
        <v>0</v>
      </c>
      <c r="H85" s="53">
        <f t="shared" ca="1" si="15"/>
        <v>0</v>
      </c>
      <c r="I85" s="54" t="e">
        <f t="shared" ca="1" si="16"/>
        <v>#DIV/0!</v>
      </c>
      <c r="J85" s="7"/>
      <c r="K85" s="1"/>
      <c r="L85" s="1"/>
      <c r="M85" s="1"/>
      <c r="N85" s="1"/>
      <c r="O85" s="1"/>
      <c r="P85" s="1"/>
      <c r="Q85" s="1"/>
      <c r="R85" s="1"/>
      <c r="S85" s="1"/>
      <c r="T85" s="1"/>
      <c r="U85" s="1"/>
      <c r="V85" s="1"/>
      <c r="W85" s="1"/>
      <c r="X85" s="1"/>
      <c r="Y85" s="1"/>
      <c r="Z85" s="1"/>
      <c r="AA85" s="1"/>
      <c r="AB85" s="1"/>
      <c r="AC85" s="1"/>
      <c r="AD85" s="1"/>
      <c r="AE85" s="1"/>
      <c r="AF85" s="1"/>
      <c r="AG85" s="1"/>
    </row>
    <row r="86" spans="1:33" ht="30" customHeight="1">
      <c r="A86" s="1"/>
      <c r="B86" s="48">
        <v>9</v>
      </c>
      <c r="C86" s="49" t="str">
        <f ca="1">IFERROR(OFFSET('1. Staff Posts and Salaries'!$F$1,MATCH(B86,'1. Staff Posts and Salaries'!P:P,0)-1,0),"")</f>
        <v/>
      </c>
      <c r="D86" s="53">
        <f t="shared" ca="1" si="11"/>
        <v>0</v>
      </c>
      <c r="E86" s="53">
        <f t="shared" ca="1" si="12"/>
        <v>0</v>
      </c>
      <c r="F86" s="53">
        <f t="shared" ca="1" si="13"/>
        <v>0</v>
      </c>
      <c r="G86" s="53">
        <f t="shared" ca="1" si="14"/>
        <v>0</v>
      </c>
      <c r="H86" s="53">
        <f t="shared" ca="1" si="15"/>
        <v>0</v>
      </c>
      <c r="I86" s="54" t="e">
        <f t="shared" ca="1" si="16"/>
        <v>#DIV/0!</v>
      </c>
      <c r="J86" s="7"/>
      <c r="K86" s="1"/>
      <c r="L86" s="1"/>
      <c r="M86" s="1"/>
      <c r="N86" s="1"/>
      <c r="O86" s="1"/>
      <c r="P86" s="1"/>
      <c r="Q86" s="1"/>
      <c r="R86" s="1"/>
      <c r="S86" s="1"/>
      <c r="T86" s="1"/>
      <c r="U86" s="1"/>
      <c r="V86" s="1"/>
      <c r="W86" s="1"/>
      <c r="X86" s="1"/>
      <c r="Y86" s="1"/>
      <c r="Z86" s="1"/>
      <c r="AA86" s="1"/>
      <c r="AB86" s="1"/>
      <c r="AC86" s="1"/>
      <c r="AD86" s="1"/>
      <c r="AE86" s="1"/>
      <c r="AF86" s="1"/>
      <c r="AG86" s="1"/>
    </row>
    <row r="87" spans="1:33" ht="30" customHeight="1">
      <c r="A87" s="1"/>
      <c r="B87" s="48">
        <v>10</v>
      </c>
      <c r="C87" s="49" t="str">
        <f ca="1">IFERROR(OFFSET('1. Staff Posts and Salaries'!$F$1,MATCH(B87,'1. Staff Posts and Salaries'!P:P,0)-1,0),"")</f>
        <v/>
      </c>
      <c r="D87" s="53">
        <f t="shared" ca="1" si="11"/>
        <v>0</v>
      </c>
      <c r="E87" s="53">
        <f t="shared" ca="1" si="12"/>
        <v>0</v>
      </c>
      <c r="F87" s="53">
        <f t="shared" ca="1" si="13"/>
        <v>0</v>
      </c>
      <c r="G87" s="53">
        <f t="shared" ca="1" si="14"/>
        <v>0</v>
      </c>
      <c r="H87" s="53">
        <f t="shared" ca="1" si="15"/>
        <v>0</v>
      </c>
      <c r="I87" s="54" t="e">
        <f t="shared" ca="1" si="16"/>
        <v>#DIV/0!</v>
      </c>
      <c r="J87" s="7"/>
      <c r="K87" s="1"/>
      <c r="L87" s="1"/>
      <c r="M87" s="1"/>
      <c r="N87" s="1"/>
      <c r="O87" s="1"/>
      <c r="P87" s="1"/>
      <c r="Q87" s="1"/>
      <c r="R87" s="1"/>
      <c r="S87" s="1"/>
      <c r="T87" s="1"/>
      <c r="U87" s="1"/>
      <c r="V87" s="1"/>
      <c r="W87" s="1"/>
      <c r="X87" s="1"/>
      <c r="Y87" s="1"/>
      <c r="Z87" s="1"/>
      <c r="AA87" s="1"/>
      <c r="AB87" s="1"/>
      <c r="AC87" s="1"/>
      <c r="AD87" s="1"/>
      <c r="AE87" s="1"/>
      <c r="AF87" s="1"/>
      <c r="AG87" s="1"/>
    </row>
    <row r="88" spans="1:33" ht="30" customHeight="1">
      <c r="A88" s="1"/>
      <c r="B88" s="48">
        <v>11</v>
      </c>
      <c r="C88" s="49" t="str">
        <f ca="1">IFERROR(OFFSET('1. Staff Posts and Salaries'!$F$1,MATCH(B88,'1. Staff Posts and Salaries'!P:P,0)-1,0),"")</f>
        <v/>
      </c>
      <c r="D88" s="53">
        <f t="shared" ca="1" si="11"/>
        <v>0</v>
      </c>
      <c r="E88" s="53">
        <f t="shared" ca="1" si="12"/>
        <v>0</v>
      </c>
      <c r="F88" s="53">
        <f t="shared" ca="1" si="13"/>
        <v>0</v>
      </c>
      <c r="G88" s="53">
        <f t="shared" ca="1" si="14"/>
        <v>0</v>
      </c>
      <c r="H88" s="53">
        <f t="shared" ca="1" si="15"/>
        <v>0</v>
      </c>
      <c r="I88" s="54" t="e">
        <f t="shared" ca="1" si="16"/>
        <v>#DIV/0!</v>
      </c>
      <c r="J88" s="7"/>
      <c r="K88" s="1"/>
      <c r="L88" s="1"/>
      <c r="M88" s="1"/>
      <c r="N88" s="1"/>
      <c r="O88" s="1"/>
      <c r="P88" s="1"/>
      <c r="Q88" s="1"/>
      <c r="R88" s="1"/>
      <c r="S88" s="1"/>
      <c r="T88" s="1"/>
      <c r="U88" s="1"/>
      <c r="V88" s="1"/>
      <c r="W88" s="1"/>
      <c r="X88" s="1"/>
      <c r="Y88" s="1"/>
      <c r="Z88" s="1"/>
      <c r="AA88" s="1"/>
      <c r="AB88" s="1"/>
      <c r="AC88" s="1"/>
      <c r="AD88" s="1"/>
      <c r="AE88" s="1"/>
      <c r="AF88" s="1"/>
      <c r="AG88" s="1"/>
    </row>
    <row r="89" spans="1:33" ht="30" customHeight="1">
      <c r="A89" s="1"/>
      <c r="B89" s="48">
        <v>12</v>
      </c>
      <c r="C89" s="49" t="str">
        <f ca="1">IFERROR(OFFSET('1. Staff Posts and Salaries'!$F$1,MATCH(B89,'1. Staff Posts and Salaries'!P:P,0)-1,0),"")</f>
        <v/>
      </c>
      <c r="D89" s="53">
        <f t="shared" ca="1" si="11"/>
        <v>0</v>
      </c>
      <c r="E89" s="53">
        <f t="shared" ca="1" si="12"/>
        <v>0</v>
      </c>
      <c r="F89" s="53">
        <f t="shared" ca="1" si="13"/>
        <v>0</v>
      </c>
      <c r="G89" s="53">
        <f t="shared" ca="1" si="14"/>
        <v>0</v>
      </c>
      <c r="H89" s="53">
        <f t="shared" ca="1" si="15"/>
        <v>0</v>
      </c>
      <c r="I89" s="54" t="e">
        <f t="shared" ca="1" si="16"/>
        <v>#DIV/0!</v>
      </c>
      <c r="J89" s="7"/>
      <c r="K89" s="1"/>
      <c r="L89" s="1"/>
      <c r="M89" s="1"/>
      <c r="N89" s="1"/>
      <c r="O89" s="1"/>
      <c r="P89" s="1"/>
      <c r="Q89" s="1"/>
      <c r="R89" s="1"/>
      <c r="S89" s="1"/>
      <c r="T89" s="1"/>
      <c r="U89" s="1"/>
      <c r="V89" s="1"/>
      <c r="W89" s="1"/>
      <c r="X89" s="1"/>
      <c r="Y89" s="1"/>
      <c r="Z89" s="1"/>
      <c r="AA89" s="1"/>
      <c r="AB89" s="1"/>
      <c r="AC89" s="1"/>
      <c r="AD89" s="1"/>
      <c r="AE89" s="1"/>
      <c r="AF89" s="1"/>
      <c r="AG89" s="1"/>
    </row>
    <row r="90" spans="1:33" ht="30" customHeight="1">
      <c r="A90" s="1"/>
      <c r="B90" s="48">
        <v>13</v>
      </c>
      <c r="C90" s="49" t="str">
        <f ca="1">IFERROR(OFFSET('1. Staff Posts and Salaries'!$F$1,MATCH(B90,'1. Staff Posts and Salaries'!P:P,0)-1,0),"")</f>
        <v/>
      </c>
      <c r="D90" s="53">
        <f t="shared" ca="1" si="11"/>
        <v>0</v>
      </c>
      <c r="E90" s="53">
        <f t="shared" ca="1" si="12"/>
        <v>0</v>
      </c>
      <c r="F90" s="53">
        <f t="shared" ca="1" si="13"/>
        <v>0</v>
      </c>
      <c r="G90" s="53">
        <f t="shared" ca="1" si="14"/>
        <v>0</v>
      </c>
      <c r="H90" s="53">
        <f t="shared" ca="1" si="15"/>
        <v>0</v>
      </c>
      <c r="I90" s="54" t="e">
        <f t="shared" ca="1" si="16"/>
        <v>#DIV/0!</v>
      </c>
      <c r="J90" s="7"/>
      <c r="K90" s="1"/>
      <c r="L90" s="1"/>
      <c r="M90" s="1"/>
      <c r="N90" s="1"/>
      <c r="O90" s="1"/>
      <c r="P90" s="1"/>
      <c r="Q90" s="1"/>
      <c r="R90" s="1"/>
      <c r="S90" s="1"/>
      <c r="T90" s="1"/>
      <c r="U90" s="1"/>
      <c r="V90" s="1"/>
      <c r="W90" s="1"/>
      <c r="X90" s="1"/>
      <c r="Y90" s="1"/>
      <c r="Z90" s="1"/>
      <c r="AA90" s="1"/>
      <c r="AB90" s="1"/>
      <c r="AC90" s="1"/>
      <c r="AD90" s="1"/>
      <c r="AE90" s="1"/>
      <c r="AF90" s="1"/>
      <c r="AG90" s="1"/>
    </row>
    <row r="91" spans="1:33" ht="30" customHeight="1">
      <c r="A91" s="1"/>
      <c r="B91" s="48">
        <v>14</v>
      </c>
      <c r="C91" s="49" t="str">
        <f ca="1">IFERROR(OFFSET('1. Staff Posts and Salaries'!$F$1,MATCH(B91,'1. Staff Posts and Salaries'!P:P,0)-1,0),"")</f>
        <v/>
      </c>
      <c r="D91" s="53">
        <f t="shared" ca="1" si="11"/>
        <v>0</v>
      </c>
      <c r="E91" s="53">
        <f t="shared" ca="1" si="12"/>
        <v>0</v>
      </c>
      <c r="F91" s="53">
        <f t="shared" ca="1" si="13"/>
        <v>0</v>
      </c>
      <c r="G91" s="53">
        <f t="shared" ca="1" si="14"/>
        <v>0</v>
      </c>
      <c r="H91" s="53">
        <f t="shared" ca="1" si="15"/>
        <v>0</v>
      </c>
      <c r="I91" s="54" t="e">
        <f t="shared" ca="1" si="16"/>
        <v>#DIV/0!</v>
      </c>
      <c r="J91" s="7"/>
      <c r="K91" s="1"/>
      <c r="L91" s="1"/>
      <c r="M91" s="1"/>
      <c r="N91" s="1"/>
      <c r="O91" s="1"/>
      <c r="P91" s="1"/>
      <c r="Q91" s="1"/>
      <c r="R91" s="1"/>
      <c r="S91" s="1"/>
      <c r="T91" s="1"/>
      <c r="U91" s="1"/>
      <c r="V91" s="1"/>
      <c r="W91" s="1"/>
      <c r="X91" s="1"/>
      <c r="Y91" s="1"/>
      <c r="Z91" s="1"/>
      <c r="AA91" s="1"/>
      <c r="AB91" s="1"/>
      <c r="AC91" s="1"/>
      <c r="AD91" s="1"/>
      <c r="AE91" s="1"/>
      <c r="AF91" s="1"/>
      <c r="AG91" s="1"/>
    </row>
    <row r="92" spans="1:33" ht="30" customHeight="1">
      <c r="A92" s="1"/>
      <c r="B92" s="48">
        <v>15</v>
      </c>
      <c r="C92" s="49" t="str">
        <f ca="1">IFERROR(OFFSET('1. Staff Posts and Salaries'!$F$1,MATCH(B92,'1. Staff Posts and Salaries'!P:P,0)-1,0),"")</f>
        <v/>
      </c>
      <c r="D92" s="53">
        <f t="shared" ca="1" si="11"/>
        <v>0</v>
      </c>
      <c r="E92" s="53">
        <f t="shared" ca="1" si="12"/>
        <v>0</v>
      </c>
      <c r="F92" s="53">
        <f t="shared" ca="1" si="13"/>
        <v>0</v>
      </c>
      <c r="G92" s="53">
        <f t="shared" ca="1" si="14"/>
        <v>0</v>
      </c>
      <c r="H92" s="53">
        <f t="shared" ca="1" si="15"/>
        <v>0</v>
      </c>
      <c r="I92" s="54" t="e">
        <f t="shared" ca="1" si="16"/>
        <v>#DIV/0!</v>
      </c>
      <c r="J92" s="7"/>
      <c r="K92" s="1"/>
      <c r="L92" s="1"/>
      <c r="M92" s="1"/>
      <c r="N92" s="1"/>
      <c r="O92" s="1"/>
      <c r="P92" s="1"/>
      <c r="Q92" s="1"/>
      <c r="R92" s="1"/>
      <c r="S92" s="1"/>
      <c r="T92" s="1"/>
      <c r="U92" s="1"/>
      <c r="V92" s="1"/>
      <c r="W92" s="1"/>
      <c r="X92" s="1"/>
      <c r="Y92" s="1"/>
      <c r="Z92" s="1"/>
      <c r="AA92" s="1"/>
      <c r="AB92" s="1"/>
      <c r="AC92" s="1"/>
      <c r="AD92" s="1"/>
      <c r="AE92" s="1"/>
      <c r="AF92" s="1"/>
      <c r="AG92" s="1"/>
    </row>
    <row r="93" spans="1:33" ht="30" customHeight="1">
      <c r="A93" s="1"/>
      <c r="B93" s="48">
        <v>16</v>
      </c>
      <c r="C93" s="49" t="str">
        <f ca="1">IFERROR(OFFSET('1. Staff Posts and Salaries'!$F$1,MATCH(B93,'1. Staff Posts and Salaries'!P:P,0)-1,0),"")</f>
        <v/>
      </c>
      <c r="D93" s="53">
        <f t="shared" ca="1" si="11"/>
        <v>0</v>
      </c>
      <c r="E93" s="53">
        <f t="shared" ca="1" si="12"/>
        <v>0</v>
      </c>
      <c r="F93" s="53">
        <f t="shared" ca="1" si="13"/>
        <v>0</v>
      </c>
      <c r="G93" s="53">
        <f t="shared" ca="1" si="14"/>
        <v>0</v>
      </c>
      <c r="H93" s="53">
        <f t="shared" ca="1" si="15"/>
        <v>0</v>
      </c>
      <c r="I93" s="54" t="e">
        <f t="shared" ca="1" si="16"/>
        <v>#DIV/0!</v>
      </c>
      <c r="J93" s="7"/>
      <c r="K93" s="1"/>
      <c r="L93" s="1"/>
      <c r="M93" s="1"/>
      <c r="N93" s="1"/>
      <c r="O93" s="1"/>
      <c r="P93" s="1"/>
      <c r="Q93" s="1"/>
      <c r="R93" s="1"/>
      <c r="S93" s="1"/>
      <c r="T93" s="1"/>
      <c r="U93" s="1"/>
      <c r="V93" s="1"/>
      <c r="W93" s="1"/>
      <c r="X93" s="1"/>
      <c r="Y93" s="1"/>
      <c r="Z93" s="1"/>
      <c r="AA93" s="1"/>
      <c r="AB93" s="1"/>
      <c r="AC93" s="1"/>
      <c r="AD93" s="1"/>
      <c r="AE93" s="1"/>
      <c r="AF93" s="1"/>
      <c r="AG93" s="1"/>
    </row>
    <row r="94" spans="1:33" ht="30" customHeight="1">
      <c r="A94" s="1"/>
      <c r="B94" s="48">
        <v>17</v>
      </c>
      <c r="C94" s="49" t="str">
        <f ca="1">IFERROR(OFFSET('1. Staff Posts and Salaries'!$F$1,MATCH(B94,'1. Staff Posts and Salaries'!P:P,0)-1,0),"")</f>
        <v/>
      </c>
      <c r="D94" s="53">
        <f t="shared" ca="1" si="11"/>
        <v>0</v>
      </c>
      <c r="E94" s="53">
        <f t="shared" ca="1" si="12"/>
        <v>0</v>
      </c>
      <c r="F94" s="53">
        <f t="shared" ca="1" si="13"/>
        <v>0</v>
      </c>
      <c r="G94" s="53">
        <f t="shared" ca="1" si="14"/>
        <v>0</v>
      </c>
      <c r="H94" s="53">
        <f t="shared" ca="1" si="15"/>
        <v>0</v>
      </c>
      <c r="I94" s="54" t="e">
        <f t="shared" ca="1" si="16"/>
        <v>#DIV/0!</v>
      </c>
      <c r="J94" s="7"/>
      <c r="K94" s="1"/>
      <c r="L94" s="1"/>
      <c r="M94" s="1"/>
      <c r="N94" s="1"/>
      <c r="O94" s="1"/>
      <c r="P94" s="1"/>
      <c r="Q94" s="1"/>
      <c r="R94" s="1"/>
      <c r="S94" s="1"/>
      <c r="T94" s="1"/>
      <c r="U94" s="1"/>
      <c r="V94" s="1"/>
      <c r="W94" s="1"/>
      <c r="X94" s="1"/>
      <c r="Y94" s="1"/>
      <c r="Z94" s="1"/>
      <c r="AA94" s="1"/>
      <c r="AB94" s="1"/>
      <c r="AC94" s="1"/>
      <c r="AD94" s="1"/>
      <c r="AE94" s="1"/>
      <c r="AF94" s="1"/>
      <c r="AG94" s="1"/>
    </row>
    <row r="95" spans="1:33" ht="30" customHeight="1">
      <c r="A95" s="1"/>
      <c r="B95" s="48">
        <v>18</v>
      </c>
      <c r="C95" s="49" t="str">
        <f ca="1">IFERROR(OFFSET('1. Staff Posts and Salaries'!$F$1,MATCH(B95,'1. Staff Posts and Salaries'!P:P,0)-1,0),"")</f>
        <v/>
      </c>
      <c r="D95" s="53">
        <f t="shared" ca="1" si="11"/>
        <v>0</v>
      </c>
      <c r="E95" s="53">
        <f t="shared" ca="1" si="12"/>
        <v>0</v>
      </c>
      <c r="F95" s="53">
        <f t="shared" ca="1" si="13"/>
        <v>0</v>
      </c>
      <c r="G95" s="53">
        <f t="shared" ca="1" si="14"/>
        <v>0</v>
      </c>
      <c r="H95" s="53">
        <f t="shared" ca="1" si="15"/>
        <v>0</v>
      </c>
      <c r="I95" s="54" t="e">
        <f t="shared" ca="1" si="16"/>
        <v>#DIV/0!</v>
      </c>
      <c r="J95" s="7"/>
      <c r="K95" s="1"/>
      <c r="L95" s="1"/>
      <c r="M95" s="1"/>
      <c r="N95" s="1"/>
      <c r="O95" s="1"/>
      <c r="P95" s="1"/>
      <c r="Q95" s="1"/>
      <c r="R95" s="1"/>
      <c r="S95" s="1"/>
      <c r="T95" s="1"/>
      <c r="U95" s="1"/>
      <c r="V95" s="1"/>
      <c r="W95" s="1"/>
      <c r="X95" s="1"/>
      <c r="Y95" s="1"/>
      <c r="Z95" s="1"/>
      <c r="AA95" s="1"/>
      <c r="AB95" s="1"/>
      <c r="AC95" s="1"/>
      <c r="AD95" s="1"/>
      <c r="AE95" s="1"/>
      <c r="AF95" s="1"/>
      <c r="AG95" s="1"/>
    </row>
    <row r="96" spans="1:33" ht="30" customHeight="1">
      <c r="A96" s="1"/>
      <c r="B96" s="7"/>
      <c r="C96" s="52" t="s">
        <v>40</v>
      </c>
      <c r="D96" s="43">
        <f t="shared" ref="D96:I96" ca="1" si="17">SUM(D78:D95)</f>
        <v>0</v>
      </c>
      <c r="E96" s="43">
        <f t="shared" ca="1" si="17"/>
        <v>0</v>
      </c>
      <c r="F96" s="43">
        <f t="shared" ca="1" si="17"/>
        <v>0</v>
      </c>
      <c r="G96" s="43">
        <f t="shared" ca="1" si="17"/>
        <v>0</v>
      </c>
      <c r="H96" s="43">
        <f t="shared" ca="1" si="17"/>
        <v>0</v>
      </c>
      <c r="I96" s="40" t="e">
        <f t="shared" ca="1" si="17"/>
        <v>#DIV/0!</v>
      </c>
      <c r="J96" s="7"/>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c r="A97" s="1"/>
      <c r="B97" s="7"/>
      <c r="C97" s="7"/>
      <c r="D97" s="7"/>
      <c r="E97" s="7"/>
      <c r="F97" s="7"/>
      <c r="G97" s="7"/>
      <c r="H97" s="7"/>
      <c r="I97" s="7"/>
      <c r="J97" s="7"/>
      <c r="K97" s="1"/>
      <c r="L97" s="1"/>
      <c r="M97" s="1"/>
      <c r="N97" s="1"/>
      <c r="O97" s="1"/>
      <c r="P97" s="1"/>
      <c r="Q97" s="1"/>
      <c r="R97" s="1"/>
      <c r="S97" s="1"/>
      <c r="T97" s="1"/>
      <c r="U97" s="1"/>
      <c r="V97" s="1"/>
      <c r="W97" s="1"/>
      <c r="X97" s="1"/>
      <c r="Y97" s="1"/>
      <c r="Z97" s="1"/>
      <c r="AA97" s="1"/>
      <c r="AB97" s="1"/>
      <c r="AC97" s="1"/>
      <c r="AD97" s="1"/>
      <c r="AE97" s="1"/>
      <c r="AF97" s="1"/>
      <c r="AG97" s="1"/>
    </row>
    <row r="98" spans="1:33" ht="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1:33"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1:33"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1:33"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1:33"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1:33"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1:33"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1:3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1:33"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1:33"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1:33"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row>
    <row r="267" spans="1:33"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row>
    <row r="268" spans="1:33"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row>
    <row r="269" spans="1:33"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row>
    <row r="270" spans="1:33"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row>
    <row r="271" spans="1:33"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row>
    <row r="272" spans="1:33"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row>
    <row r="273" spans="1:3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row>
    <row r="274" spans="1:33"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row>
    <row r="275" spans="1:33"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row>
    <row r="276" spans="1:33"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row>
    <row r="277" spans="1:33"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row>
    <row r="278" spans="1:33"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row>
    <row r="279" spans="1:33"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row>
    <row r="280" spans="1:33"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1:33"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1:33"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1:3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spans="1:33"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spans="1:33"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1:33"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1:33"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1:33"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1:33"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1:33"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1:33"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1:33"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1:3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1:33"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1:33"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1:33"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1:33"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1:33"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1:33"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1:33"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1:33"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1:33"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1:3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1:33"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1:33"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1:33"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row>
    <row r="307" spans="1:33"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row>
    <row r="308" spans="1:33"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row>
    <row r="309" spans="1:33"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spans="1:33"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spans="1:33"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spans="1:33"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row>
    <row r="313" spans="1:3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row>
    <row r="314" spans="1:33"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row>
    <row r="315" spans="1:33"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row>
    <row r="316" spans="1:33"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row>
    <row r="317" spans="1:33"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row>
    <row r="318" spans="1:33"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row>
    <row r="319" spans="1:33"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1:33"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1:33"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1:33"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1:3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1:33"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1:33"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1:33"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1:33"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1:33"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1:33"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1:33"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1:33"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1:33"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1: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1:33"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1:33"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1:33"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1:33"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1:33"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1:33"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1:33"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1:33"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1:33"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1:3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1:33"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1:33"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row>
    <row r="346" spans="1:33"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row>
    <row r="347" spans="1:33"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row>
    <row r="348" spans="1:33"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row>
    <row r="349" spans="1:33"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row>
    <row r="350" spans="1:33"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row>
    <row r="351" spans="1:33"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row>
    <row r="352" spans="1:33"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spans="1:3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spans="1:33"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row>
    <row r="355" spans="1:33"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row>
    <row r="356" spans="1:33"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1:33"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1:33"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1:33"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1:33"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1:33"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1:33"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1:3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1:33"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1:33"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1:33"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row>
    <row r="367" spans="1:33"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row>
    <row r="368" spans="1:33"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row>
    <row r="369" spans="1:33"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row>
    <row r="370" spans="1:33"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row>
    <row r="371" spans="1:33"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1:33"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1:3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1:33"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1:33"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1:33"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1:33"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1:33"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1:33"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1:33"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1:33"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row>
    <row r="382" spans="1:33"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row>
    <row r="383" spans="1:3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row>
    <row r="384" spans="1:33"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row>
    <row r="385" spans="1:33"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row>
    <row r="386" spans="1:33"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row>
    <row r="387" spans="1:33"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row>
    <row r="388" spans="1:33"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row>
    <row r="389" spans="1:33"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row>
    <row r="390" spans="1:33"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row>
    <row r="391" spans="1:33"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row>
    <row r="392" spans="1:33"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1:3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1:33"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1:33"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1:33"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1:33"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1:33"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1:33"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1:33"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1:33"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1:33"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1:3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1:33"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1:33"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1:33"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1:33"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1:33"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1:33"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1:33"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3"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3"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1:33"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spans="1:33"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spans="1:33"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spans="1:33"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spans="1:33"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3"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3"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3"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3"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3"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3"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3"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spans="1:33"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spans="1:33"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spans="1:33"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spans="1:33"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spans="1:33"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spans="1:33"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spans="1: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spans="1:33"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1:33"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1:33"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1:33"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3"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3"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3"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3"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3"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3"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3"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3"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3"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spans="1:33"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spans="1:33"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spans="1:33"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spans="1:33"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spans="1:33"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spans="1:3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spans="1:33"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spans="1:33"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3"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3"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3"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3"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3"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3"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3"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spans="1:33"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spans="1:3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spans="1:33"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spans="1:33"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spans="1:33"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spans="1:33"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spans="1:33"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spans="1:33"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3"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3"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3"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3"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3"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3"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3"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3"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3"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3"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3"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3"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3"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3"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spans="1:33"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spans="1:33"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spans="1:33"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spans="1:33"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spans="1:33"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spans="1:33"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spans="1:33"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spans="1:3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spans="1:33"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3"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3"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3"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3"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3"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3"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3"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3"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3"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spans="1:3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spans="1:33"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spans="1:33"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spans="1:33"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spans="1:33"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spans="1:33"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spans="1:33"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3"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3"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3"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1: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3"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3"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3"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3"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3"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3"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3"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3"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3"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spans="1:33"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spans="1:33"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spans="1:33"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spans="1:33"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spans="1:33"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spans="1:33"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spans="1:33"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spans="1:33"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spans="1:33"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spans="1:3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1:33"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spans="1:33"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3"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3"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3"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3"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3"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3"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3"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3"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3"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3"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3"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spans="1:33"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spans="1:33"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spans="1:33"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spans="1:33"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spans="1:33"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spans="1:33"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spans="1:33"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spans="1:33"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1:33"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spans="1:33"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1:33"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3"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3"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3"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3"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spans="1:33"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spans="1:33"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spans="1:33"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spans="1:33"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spans="1:33"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spans="1:3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spans="1:33"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spans="1:33"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1:33"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1:33"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1:33"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3"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3"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1:33"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1:33"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1:3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1:33"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1:33"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1:33"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1:33"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1:33"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1:33"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1:33"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spans="1:33"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row>
    <row r="622" spans="1:33"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row>
    <row r="623" spans="1:3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row>
    <row r="624" spans="1:33"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row>
    <row r="625" spans="1:33"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row>
    <row r="626" spans="1:33"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row>
    <row r="627" spans="1:33"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row>
    <row r="628" spans="1:33"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row>
    <row r="629" spans="1:33"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1:33"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spans="1:33"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spans="1:33"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1: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spans="1:33"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1:33"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1:33"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1:33"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1:33"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1:33"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1:33"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1:33"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1:33"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1:3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1:33"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1:33"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row>
    <row r="646" spans="1:33"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row>
    <row r="647" spans="1:33"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row>
    <row r="648" spans="1:33"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row>
    <row r="649" spans="1:33"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row>
    <row r="650" spans="1:33"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row>
    <row r="651" spans="1:33"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row>
    <row r="652" spans="1:33"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row>
    <row r="653" spans="1:3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row>
    <row r="654" spans="1:33"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row>
    <row r="655" spans="1:33"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row>
    <row r="656" spans="1:33"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row>
    <row r="657" spans="1:33"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row>
    <row r="658" spans="1:33"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row>
    <row r="659" spans="1:33"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row>
    <row r="660" spans="1:33"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1:33"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spans="1:33"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spans="1:3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spans="1:33"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spans="1:33"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spans="1:33"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1:33"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1:33"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1:33"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1:33"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spans="1:33"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1:33"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1:3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1:33"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1:33"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1:33"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1:33"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1:33"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1:33"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1:33"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1:33"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1:33"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1:3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1:33"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1:33"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1:33"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1:33"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1:33"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1:33"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spans="1:33"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row>
    <row r="691" spans="1:33"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row>
    <row r="692" spans="1:33"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row>
    <row r="693" spans="1:3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row>
    <row r="694" spans="1:33"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row>
    <row r="695" spans="1:33"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row>
    <row r="696" spans="1:33"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row>
    <row r="697" spans="1:33"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row>
    <row r="698" spans="1:33"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row>
    <row r="699" spans="1:33"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row>
    <row r="700" spans="1:33"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row>
    <row r="701" spans="1:33"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row>
    <row r="702" spans="1:33"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row>
    <row r="703" spans="1:3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row>
    <row r="704" spans="1:33"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1:33"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1:33"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row>
    <row r="707" spans="1:33"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1:33"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1:33"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1:33"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1:33"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1:33"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1:3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1:33"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1:33"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1:33"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1:33"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1:33"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1:33"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1:33"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1:33"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1:33"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1:3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1:33"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1:33"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1:33"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1:33"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1:33"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1:33"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1:33"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1:33"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1:33"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row>
    <row r="733" spans="1: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row>
    <row r="734" spans="1:33"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row>
    <row r="735" spans="1:33"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row>
    <row r="736" spans="1:33"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row>
    <row r="737" spans="1:33"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row>
    <row r="738" spans="1:33"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1:33"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1:33"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1:33"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1:33"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1:3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1:33"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1:33"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1:33"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1:33"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1:33"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1:33"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1:33"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row>
    <row r="751" spans="1:33"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row>
    <row r="752" spans="1:33"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row>
    <row r="753" spans="1:3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row>
    <row r="754" spans="1:33"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row>
    <row r="755" spans="1:33"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spans="1:33"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spans="1:33"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1:33"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1:33"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1:33"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1:33"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1:33"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1:3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1:33"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1:33"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1:33"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1:33"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1:33"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spans="1:33"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spans="1:33"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spans="1:33"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spans="1:33"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spans="1:3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spans="1:33"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spans="1:33"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spans="1:33"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spans="1:33"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spans="1:33"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spans="1:33"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spans="1:33"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1:33"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spans="1:33"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1:3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1:33"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1:33"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1:33"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1:33"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1:33"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1:33"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1:33"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1:33"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1:33"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1:3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1:33"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1:33"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1:33"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1:33"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1:33"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1:33"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1:33"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1:33"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1:33"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1:3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1:33"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spans="1:33"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spans="1:33"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spans="1:33"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spans="1:33"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spans="1:33"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spans="1:33"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1:33"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1:33"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1:3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spans="1:33"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spans="1:33"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spans="1:33"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spans="1:33"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spans="1:33"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spans="1:33"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spans="1:33"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spans="1:33"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spans="1:33"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row>
    <row r="823" spans="1:3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row>
    <row r="824" spans="1:33"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row>
    <row r="825" spans="1:33"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row>
    <row r="826" spans="1:33"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row>
    <row r="827" spans="1:33"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row>
    <row r="828" spans="1:33"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row>
    <row r="829" spans="1:33"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spans="1:33"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spans="1:33"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spans="1:33"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spans="1: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spans="1:33"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spans="1:33"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spans="1:33"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spans="1:33"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spans="1:33"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spans="1:33"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spans="1:33"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spans="1:33"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spans="1:33"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spans="1:3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row>
    <row r="844" spans="1:33"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row>
    <row r="845" spans="1:33"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row>
    <row r="846" spans="1:33"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row>
    <row r="847" spans="1:33"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row>
    <row r="848" spans="1:33"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row>
    <row r="849" spans="1:33"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spans="1:33"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spans="1:33"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spans="1:33"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spans="1:3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spans="1:33"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spans="1:33"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spans="1:33"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spans="1:33"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spans="1:33"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spans="1:33"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spans="1:33"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spans="1:33"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row>
    <row r="862" spans="1:33"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row>
    <row r="863" spans="1:3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row>
    <row r="864" spans="1:33"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row>
    <row r="865" spans="1:33"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spans="1:33"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spans="1:33"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spans="1:33"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spans="1:33"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spans="1:33"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spans="1:33"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spans="1:33"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spans="1:3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row>
    <row r="874" spans="1:33"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row>
    <row r="875" spans="1:33"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row>
    <row r="876" spans="1:33"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row>
    <row r="877" spans="1:33"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row>
    <row r="878" spans="1:33"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row>
    <row r="879" spans="1:33"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row>
    <row r="880" spans="1:33"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row>
    <row r="881" spans="1:33"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row>
    <row r="882" spans="1:33"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row>
    <row r="883" spans="1:3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row>
    <row r="884" spans="1:33"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row>
    <row r="885" spans="1:33"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row>
    <row r="886" spans="1:33"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row>
    <row r="887" spans="1:33"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row>
    <row r="888" spans="1:33"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row>
    <row r="889" spans="1:33"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row>
    <row r="890" spans="1:33"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row>
    <row r="891" spans="1:33"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row>
    <row r="892" spans="1:33"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row>
    <row r="893" spans="1:3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row>
    <row r="894" spans="1:33"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row>
    <row r="895" spans="1:33"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row>
    <row r="896" spans="1:33"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row>
    <row r="897" spans="1:33"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row>
    <row r="898" spans="1:33"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row>
    <row r="899" spans="1:33"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row>
    <row r="900" spans="1:33"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row>
    <row r="901" spans="1:33"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row>
    <row r="902" spans="1:33"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row>
    <row r="903" spans="1:3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row>
    <row r="904" spans="1:33"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row>
    <row r="905" spans="1:33"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row>
    <row r="906" spans="1:33"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row>
    <row r="907" spans="1:33"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row>
    <row r="908" spans="1:33"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row>
    <row r="909" spans="1:33"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row>
    <row r="910" spans="1:33"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row>
    <row r="911" spans="1:33"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row>
    <row r="912" spans="1:33"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row>
    <row r="913" spans="1:3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row>
    <row r="914" spans="1:33"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row>
    <row r="915" spans="1:33"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row>
    <row r="916" spans="1:33"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row>
    <row r="917" spans="1:33"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row>
    <row r="918" spans="1:33"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row>
    <row r="919" spans="1:33"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row>
    <row r="920" spans="1:33"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row>
    <row r="921" spans="1:33"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row>
    <row r="922" spans="1:33"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row>
    <row r="923" spans="1:3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row>
    <row r="924" spans="1:33"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row>
    <row r="925" spans="1:33"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row>
    <row r="926" spans="1:33"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row>
    <row r="927" spans="1:33"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row>
    <row r="928" spans="1:33"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row>
    <row r="929" spans="1:33"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row>
    <row r="930" spans="1:33"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row>
    <row r="931" spans="1:33"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row>
    <row r="932" spans="1:33"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row>
    <row r="933" spans="1: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row>
    <row r="934" spans="1:33"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row>
    <row r="935" spans="1:33"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row>
    <row r="936" spans="1:33"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row>
    <row r="937" spans="1:33"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row>
    <row r="938" spans="1:33"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row>
    <row r="939" spans="1:33"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row>
    <row r="940" spans="1:33"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row>
    <row r="941" spans="1:33"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row>
    <row r="942" spans="1:33"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row>
    <row r="943" spans="1:3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row>
    <row r="944" spans="1:33"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row>
    <row r="945" spans="1:33"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row>
    <row r="946" spans="1:33"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row>
    <row r="947" spans="1:33"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row>
    <row r="948" spans="1:33"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row>
    <row r="949" spans="1:33"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row>
    <row r="950" spans="1:33"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row>
    <row r="951" spans="1:33"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row>
    <row r="952" spans="1:33"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row>
    <row r="953" spans="1:3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row>
    <row r="954" spans="1:33"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row>
    <row r="955" spans="1:33"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row>
    <row r="956" spans="1:33"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row>
    <row r="957" spans="1:33"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row>
    <row r="958" spans="1:33"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row>
    <row r="959" spans="1:33"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row>
    <row r="960" spans="1:33"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row>
    <row r="961" spans="1:33"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row>
    <row r="962" spans="1:33"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row>
    <row r="963" spans="1:3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row>
    <row r="964" spans="1:33"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row>
    <row r="965" spans="1:33"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row>
    <row r="966" spans="1:33"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row>
    <row r="967" spans="1:33"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row>
    <row r="968" spans="1:33"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row>
    <row r="969" spans="1:33"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row>
    <row r="970" spans="1:33"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row>
    <row r="971" spans="1:33"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row>
    <row r="972" spans="1:33"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row>
    <row r="973" spans="1:3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row>
    <row r="974" spans="1:33"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row>
    <row r="975" spans="1:33"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row>
    <row r="976" spans="1:33"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row>
    <row r="977" spans="1:33"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row>
    <row r="978" spans="1:33"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row>
    <row r="979" spans="1:33"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row>
    <row r="980" spans="1:33"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row>
    <row r="981" spans="1:33"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row>
    <row r="982" spans="1:33"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row>
    <row r="983" spans="1:3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row>
    <row r="984" spans="1:33"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row>
    <row r="985" spans="1:33"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row>
    <row r="986" spans="1:33"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row>
    <row r="987" spans="1:33"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row>
    <row r="988" spans="1:33"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row>
    <row r="989" spans="1:33"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row>
    <row r="990" spans="1:33"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row>
    <row r="991" spans="1:33"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row>
    <row r="992" spans="1:33"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row>
    <row r="993" spans="1:3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row>
    <row r="994" spans="1:33"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row>
    <row r="995" spans="1:33"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row>
    <row r="996" spans="1:33"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row>
    <row r="997" spans="1:33"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row>
    <row r="998" spans="1:33"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row>
    <row r="999" spans="1:33"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row>
    <row r="1000" spans="1:3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row>
  </sheetData>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outlinePr summaryBelow="0" summaryRight="0"/>
  </sheetPr>
  <dimension ref="A1:AF1000"/>
  <sheetViews>
    <sheetView showGridLines="0" workbookViewId="0">
      <selection activeCell="C9" sqref="C9:I9"/>
    </sheetView>
  </sheetViews>
  <sheetFormatPr defaultColWidth="14.42578125" defaultRowHeight="15" customHeight="1"/>
  <cols>
    <col min="1" max="2" width="1.42578125" customWidth="1"/>
    <col min="3" max="3" width="26.85546875" customWidth="1"/>
    <col min="4" max="9" width="18.140625" customWidth="1"/>
    <col min="10" max="11" width="1.42578125" customWidth="1"/>
    <col min="12" max="19" width="8.7109375" hidden="1" customWidth="1"/>
    <col min="20" max="26" width="7" customWidth="1"/>
    <col min="27" max="32" width="8.7109375" customWidth="1"/>
  </cols>
  <sheetData>
    <row r="1" spans="1:32" ht="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2" ht="7.5" customHeight="1">
      <c r="A2" s="1"/>
      <c r="B2" s="7"/>
      <c r="C2" s="7"/>
      <c r="D2" s="7"/>
      <c r="E2" s="7"/>
      <c r="F2" s="7"/>
      <c r="G2" s="7"/>
      <c r="H2" s="7"/>
      <c r="I2" s="7"/>
      <c r="J2" s="7"/>
      <c r="K2" s="1"/>
      <c r="L2" s="1"/>
      <c r="M2" s="1"/>
      <c r="N2" s="1"/>
      <c r="O2" s="1"/>
      <c r="P2" s="1"/>
      <c r="Q2" s="1"/>
      <c r="R2" s="1"/>
      <c r="S2" s="1"/>
      <c r="T2" s="1"/>
      <c r="U2" s="1"/>
      <c r="V2" s="1"/>
      <c r="W2" s="1"/>
      <c r="X2" s="1"/>
      <c r="Y2" s="1"/>
      <c r="Z2" s="1"/>
      <c r="AA2" s="1"/>
      <c r="AB2" s="1"/>
      <c r="AC2" s="1"/>
      <c r="AD2" s="1"/>
      <c r="AE2" s="1"/>
      <c r="AF2" s="1"/>
    </row>
    <row r="3" spans="1:32" ht="19.5" customHeight="1">
      <c r="A3" s="1"/>
      <c r="B3" s="7"/>
      <c r="C3" s="488" t="s">
        <v>38</v>
      </c>
      <c r="D3" s="489"/>
      <c r="E3" s="489"/>
      <c r="F3" s="489"/>
      <c r="G3" s="489"/>
      <c r="H3" s="489"/>
      <c r="I3" s="493"/>
      <c r="J3" s="7"/>
      <c r="K3" s="1"/>
      <c r="L3" s="1"/>
      <c r="M3" s="1"/>
      <c r="N3" s="1"/>
      <c r="O3" s="1"/>
      <c r="P3" s="1"/>
      <c r="Q3" s="1"/>
      <c r="R3" s="1"/>
      <c r="S3" s="1"/>
      <c r="T3" s="1"/>
      <c r="U3" s="1"/>
      <c r="V3" s="1"/>
      <c r="W3" s="1"/>
      <c r="X3" s="1"/>
      <c r="Y3" s="1"/>
      <c r="Z3" s="1"/>
      <c r="AA3" s="1"/>
      <c r="AB3" s="1"/>
      <c r="AC3" s="1"/>
      <c r="AD3" s="1"/>
      <c r="AE3" s="1"/>
      <c r="AF3" s="1"/>
    </row>
    <row r="4" spans="1:32" ht="7.5" customHeight="1">
      <c r="A4" s="1"/>
      <c r="B4" s="7"/>
      <c r="C4" s="7"/>
      <c r="D4" s="7"/>
      <c r="E4" s="7"/>
      <c r="F4" s="7"/>
      <c r="G4" s="7"/>
      <c r="H4" s="7"/>
      <c r="I4" s="7"/>
      <c r="J4" s="7"/>
      <c r="K4" s="1"/>
      <c r="L4" s="1"/>
      <c r="M4" s="1"/>
      <c r="N4" s="1"/>
      <c r="O4" s="1"/>
      <c r="P4" s="1"/>
      <c r="Q4" s="1"/>
      <c r="R4" s="1"/>
      <c r="S4" s="1"/>
      <c r="T4" s="1"/>
      <c r="U4" s="1"/>
      <c r="V4" s="1"/>
      <c r="W4" s="1"/>
      <c r="X4" s="1"/>
      <c r="Y4" s="1"/>
      <c r="Z4" s="1"/>
      <c r="AA4" s="1"/>
      <c r="AB4" s="1"/>
      <c r="AC4" s="1"/>
      <c r="AD4" s="1"/>
      <c r="AE4" s="1"/>
      <c r="AF4" s="1"/>
    </row>
    <row r="5" spans="1:32" ht="19.5" customHeight="1">
      <c r="A5" s="1"/>
      <c r="B5" s="9"/>
      <c r="C5" s="10" t="s">
        <v>21</v>
      </c>
      <c r="D5" s="11" t="str">
        <f>IF('START - AWARD DETAILS'!$D$13="","",'START - AWARD DETAILS'!$D$13)</f>
        <v/>
      </c>
      <c r="E5" s="12"/>
      <c r="F5" s="12"/>
      <c r="G5" s="12"/>
      <c r="H5" s="12"/>
      <c r="I5" s="13"/>
      <c r="J5" s="9"/>
      <c r="K5" s="1"/>
      <c r="L5" s="1"/>
      <c r="M5" s="1"/>
      <c r="N5" s="1"/>
      <c r="O5" s="1"/>
      <c r="P5" s="1"/>
      <c r="Q5" s="1"/>
      <c r="R5" s="1"/>
      <c r="S5" s="1"/>
      <c r="T5" s="1"/>
      <c r="U5" s="1"/>
      <c r="V5" s="1"/>
      <c r="W5" s="1"/>
      <c r="X5" s="1"/>
      <c r="Y5" s="1"/>
      <c r="Z5" s="1"/>
      <c r="AA5" s="1"/>
      <c r="AB5" s="1"/>
      <c r="AC5" s="1"/>
      <c r="AD5" s="1"/>
      <c r="AE5" s="1"/>
      <c r="AF5" s="1"/>
    </row>
    <row r="6" spans="1:32" ht="7.5" customHeight="1">
      <c r="A6" s="1"/>
      <c r="B6" s="9"/>
      <c r="C6" s="9"/>
      <c r="D6" s="14"/>
      <c r="E6" s="9"/>
      <c r="F6" s="9"/>
      <c r="G6" s="9"/>
      <c r="H6" s="9"/>
      <c r="I6" s="9"/>
      <c r="J6" s="9"/>
      <c r="K6" s="1"/>
      <c r="L6" s="1"/>
      <c r="M6" s="1"/>
      <c r="N6" s="1"/>
      <c r="O6" s="1"/>
      <c r="P6" s="1"/>
      <c r="Q6" s="1"/>
      <c r="R6" s="1"/>
      <c r="S6" s="1"/>
      <c r="T6" s="1"/>
      <c r="U6" s="1"/>
      <c r="V6" s="1"/>
      <c r="W6" s="1"/>
      <c r="X6" s="1"/>
      <c r="Y6" s="1"/>
      <c r="Z6" s="1"/>
      <c r="AA6" s="1"/>
      <c r="AB6" s="1"/>
      <c r="AC6" s="1"/>
      <c r="AD6" s="1"/>
      <c r="AE6" s="1"/>
      <c r="AF6" s="1"/>
    </row>
    <row r="7" spans="1:32" ht="19.5" customHeight="1">
      <c r="A7" s="1"/>
      <c r="B7" s="9"/>
      <c r="C7" s="15" t="s">
        <v>22</v>
      </c>
      <c r="D7" s="11" t="str">
        <f>IF('START - AWARD DETAILS'!$D$14="","",'START - AWARD DETAILS'!$D$14)</f>
        <v/>
      </c>
      <c r="E7" s="12"/>
      <c r="F7" s="12"/>
      <c r="G7" s="12"/>
      <c r="H7" s="12"/>
      <c r="I7" s="13"/>
      <c r="J7" s="9"/>
      <c r="K7" s="1"/>
      <c r="L7" s="1"/>
      <c r="M7" s="1"/>
      <c r="N7" s="1"/>
      <c r="O7" s="1"/>
      <c r="P7" s="1"/>
      <c r="Q7" s="1"/>
      <c r="R7" s="1"/>
      <c r="S7" s="1"/>
      <c r="T7" s="1"/>
      <c r="U7" s="1"/>
      <c r="V7" s="1"/>
      <c r="W7" s="1"/>
      <c r="X7" s="1"/>
      <c r="Y7" s="1"/>
      <c r="Z7" s="1"/>
      <c r="AA7" s="1"/>
      <c r="AB7" s="1"/>
      <c r="AC7" s="1"/>
      <c r="AD7" s="1"/>
      <c r="AE7" s="1"/>
      <c r="AF7" s="1"/>
    </row>
    <row r="8" spans="1:32" ht="7.5" customHeight="1">
      <c r="A8" s="1"/>
      <c r="B8" s="7"/>
      <c r="C8" s="7"/>
      <c r="D8" s="7"/>
      <c r="E8" s="7"/>
      <c r="F8" s="7"/>
      <c r="G8" s="7"/>
      <c r="H8" s="7"/>
      <c r="I8" s="7"/>
      <c r="J8" s="7"/>
      <c r="K8" s="1"/>
      <c r="L8" s="1"/>
      <c r="M8" s="1"/>
      <c r="N8" s="1"/>
      <c r="O8" s="1"/>
      <c r="P8" s="1"/>
      <c r="Q8" s="1"/>
      <c r="R8" s="1"/>
      <c r="S8" s="1"/>
      <c r="T8" s="1"/>
      <c r="U8" s="1"/>
      <c r="V8" s="1"/>
      <c r="W8" s="1"/>
      <c r="X8" s="1"/>
      <c r="Y8" s="1"/>
      <c r="Z8" s="1"/>
      <c r="AA8" s="1"/>
      <c r="AB8" s="1"/>
      <c r="AC8" s="1"/>
      <c r="AD8" s="1"/>
      <c r="AE8" s="1"/>
      <c r="AF8" s="1"/>
    </row>
    <row r="9" spans="1:32" ht="19.5" customHeight="1">
      <c r="A9" s="1"/>
      <c r="B9" s="7"/>
      <c r="C9" s="456" t="s">
        <v>23</v>
      </c>
      <c r="D9" s="455"/>
      <c r="E9" s="455"/>
      <c r="F9" s="455"/>
      <c r="G9" s="455"/>
      <c r="H9" s="455"/>
      <c r="I9" s="457"/>
      <c r="J9" s="7"/>
      <c r="K9" s="1"/>
      <c r="L9" s="1"/>
      <c r="M9" s="1"/>
      <c r="N9" s="1"/>
      <c r="O9" s="1"/>
      <c r="P9" s="1"/>
      <c r="Q9" s="1"/>
      <c r="R9" s="1"/>
      <c r="S9" s="1"/>
      <c r="T9" s="1"/>
      <c r="U9" s="1"/>
      <c r="V9" s="1"/>
      <c r="W9" s="1"/>
      <c r="X9" s="1"/>
      <c r="Y9" s="1"/>
      <c r="Z9" s="1"/>
      <c r="AA9" s="1"/>
      <c r="AB9" s="1"/>
      <c r="AC9" s="1"/>
      <c r="AD9" s="1"/>
      <c r="AE9" s="1"/>
      <c r="AF9" s="1"/>
    </row>
    <row r="10" spans="1:32" ht="7.5" customHeight="1">
      <c r="A10" s="1"/>
      <c r="B10" s="7"/>
      <c r="C10" s="7"/>
      <c r="D10" s="7"/>
      <c r="E10" s="7"/>
      <c r="F10" s="7"/>
      <c r="G10" s="7"/>
      <c r="H10" s="7"/>
      <c r="I10" s="7"/>
      <c r="J10" s="7"/>
      <c r="K10" s="1"/>
      <c r="L10" s="1"/>
      <c r="M10" s="1"/>
      <c r="N10" s="1"/>
      <c r="O10" s="1"/>
      <c r="P10" s="1"/>
      <c r="Q10" s="1"/>
      <c r="R10" s="1"/>
      <c r="S10" s="1"/>
      <c r="T10" s="1"/>
      <c r="U10" s="1"/>
      <c r="V10" s="1"/>
      <c r="W10" s="1"/>
      <c r="X10" s="1"/>
      <c r="Y10" s="1"/>
      <c r="Z10" s="1"/>
      <c r="AA10" s="1"/>
      <c r="AB10" s="1"/>
      <c r="AC10" s="1"/>
      <c r="AD10" s="1"/>
      <c r="AE10" s="1"/>
      <c r="AF10" s="1"/>
    </row>
    <row r="11" spans="1:32" ht="30" customHeight="1">
      <c r="A11" s="1"/>
      <c r="B11" s="7"/>
      <c r="C11" s="44" t="s">
        <v>62</v>
      </c>
      <c r="D11" s="45" t="s">
        <v>25</v>
      </c>
      <c r="E11" s="45" t="s">
        <v>26</v>
      </c>
      <c r="F11" s="45" t="s">
        <v>27</v>
      </c>
      <c r="G11" s="45" t="s">
        <v>28</v>
      </c>
      <c r="H11" s="46" t="s">
        <v>29</v>
      </c>
      <c r="I11" s="47" t="s">
        <v>30</v>
      </c>
      <c r="J11" s="7"/>
      <c r="K11" s="1"/>
      <c r="L11" s="1"/>
      <c r="M11" s="1"/>
      <c r="N11" s="1"/>
      <c r="O11" s="1"/>
      <c r="P11" s="1"/>
      <c r="Q11" s="1"/>
      <c r="R11" s="1"/>
      <c r="S11" s="1"/>
      <c r="T11" s="1"/>
      <c r="U11" s="1"/>
      <c r="V11" s="1"/>
      <c r="W11" s="1"/>
      <c r="X11" s="1"/>
      <c r="Y11" s="1"/>
      <c r="Z11" s="1"/>
      <c r="AA11" s="1"/>
      <c r="AB11" s="1"/>
      <c r="AC11" s="1"/>
      <c r="AD11" s="1"/>
      <c r="AE11" s="1"/>
      <c r="AF11" s="1"/>
    </row>
    <row r="12" spans="1:32" ht="30" customHeight="1">
      <c r="A12" s="1"/>
      <c r="B12" s="48">
        <v>1</v>
      </c>
      <c r="C12" s="49" t="str">
        <f>IF('START - AWARD DETAILS'!C21="","",'START - AWARD DETAILS'!C21)</f>
        <v/>
      </c>
      <c r="D12" s="50" t="str">
        <f>IF('Summary of Organisation Cos (2'!D26=0,"",'Summary of Organisation Cos (2'!D26)</f>
        <v/>
      </c>
      <c r="E12" s="50" t="str">
        <f>IF('Summary of Organisation Cos (2'!E26=0,"",'Summary of Organisation Cos (2'!E26)</f>
        <v/>
      </c>
      <c r="F12" s="50" t="str">
        <f>IF('Summary of Organisation Cos (2'!F26=0,"",'Summary of Organisation Cos (2'!F26)</f>
        <v/>
      </c>
      <c r="G12" s="50" t="str">
        <f>IF('Summary of Organisation Cos (2'!G26=0,"",'Summary of Organisation Cos (2'!G26)</f>
        <v/>
      </c>
      <c r="H12" s="50" t="str">
        <f>IF('Summary of Organisation Cos (2'!H26=0,"",'Summary of Organisation Cos (2'!H26)</f>
        <v/>
      </c>
      <c r="I12" s="51" t="str">
        <f t="shared" ref="I12:I21" si="0">IF(SUM(D12:H12)=0,"",SUM(D12:H12))</f>
        <v/>
      </c>
      <c r="J12" s="7"/>
      <c r="K12" s="1"/>
      <c r="L12" s="1"/>
      <c r="M12" s="1"/>
      <c r="N12" s="1"/>
      <c r="O12" s="1"/>
      <c r="P12" s="1"/>
      <c r="Q12" s="1"/>
      <c r="R12" s="1"/>
      <c r="S12" s="1"/>
      <c r="T12" s="1"/>
      <c r="U12" s="1"/>
      <c r="V12" s="1"/>
      <c r="W12" s="1"/>
      <c r="X12" s="1"/>
      <c r="Y12" s="1"/>
      <c r="Z12" s="1"/>
      <c r="AA12" s="1"/>
      <c r="AB12" s="1"/>
      <c r="AC12" s="1"/>
      <c r="AD12" s="1"/>
      <c r="AE12" s="1"/>
      <c r="AF12" s="1"/>
    </row>
    <row r="13" spans="1:32" ht="30" customHeight="1">
      <c r="A13" s="1"/>
      <c r="B13" s="48">
        <f t="shared" ref="B13:B21" si="1">B12+1</f>
        <v>2</v>
      </c>
      <c r="C13" s="49" t="str">
        <f>IF('START - AWARD DETAILS'!C22="","",'START - AWARD DETAILS'!C22)</f>
        <v/>
      </c>
      <c r="D13" s="50" t="str">
        <f>IF('Summary of Organisation Cos (2'!L26=0,"",'Summary of Organisation Cos (2'!L26)</f>
        <v/>
      </c>
      <c r="E13" s="50" t="str">
        <f>IF('Summary of Organisation Cos (2'!M26=0,"",'Summary of Organisation Cos (2'!M26)</f>
        <v/>
      </c>
      <c r="F13" s="50" t="str">
        <f>IF('Summary of Organisation Cos (2'!N26=0,"",'Summary of Organisation Cos (2'!N26)</f>
        <v/>
      </c>
      <c r="G13" s="50" t="str">
        <f>IF('Summary of Organisation Cos (2'!O26=0,"",'Summary of Organisation Cos (2'!O26)</f>
        <v/>
      </c>
      <c r="H13" s="50" t="str">
        <f>IF('Summary of Organisation Cos (2'!P26=0,"",'Summary of Organisation Cos (2'!P26)</f>
        <v/>
      </c>
      <c r="I13" s="51" t="str">
        <f t="shared" si="0"/>
        <v/>
      </c>
      <c r="J13" s="7"/>
      <c r="K13" s="1"/>
      <c r="L13" s="1"/>
      <c r="M13" s="1"/>
      <c r="N13" s="1"/>
      <c r="O13" s="1"/>
      <c r="P13" s="1"/>
      <c r="Q13" s="1"/>
      <c r="R13" s="1"/>
      <c r="S13" s="1"/>
      <c r="T13" s="1"/>
      <c r="U13" s="1"/>
      <c r="V13" s="1"/>
      <c r="W13" s="1"/>
      <c r="X13" s="1"/>
      <c r="Y13" s="1"/>
      <c r="Z13" s="1"/>
      <c r="AA13" s="1"/>
      <c r="AB13" s="1"/>
      <c r="AC13" s="1"/>
      <c r="AD13" s="1"/>
      <c r="AE13" s="1"/>
      <c r="AF13" s="1"/>
    </row>
    <row r="14" spans="1:32" ht="30" customHeight="1">
      <c r="A14" s="1"/>
      <c r="B14" s="48">
        <f t="shared" si="1"/>
        <v>3</v>
      </c>
      <c r="C14" s="49" t="str">
        <f>IF('START - AWARD DETAILS'!C23="","",'START - AWARD DETAILS'!C23)</f>
        <v/>
      </c>
      <c r="D14" s="50" t="str">
        <f>IF('Summary of Organisation Cos (2'!D42=0,"",'Summary of Organisation Cos (2'!D42)</f>
        <v/>
      </c>
      <c r="E14" s="50" t="str">
        <f>IF('Summary of Organisation Cos (2'!E42=0,"",'Summary of Organisation Cos (2'!E42)</f>
        <v/>
      </c>
      <c r="F14" s="50" t="str">
        <f>IF('Summary of Organisation Cos (2'!F42=0,"",'Summary of Organisation Cos (2'!F42)</f>
        <v/>
      </c>
      <c r="G14" s="50" t="str">
        <f>IF('Summary of Organisation Cos (2'!G42=0,"",'Summary of Organisation Cos (2'!G42)</f>
        <v/>
      </c>
      <c r="H14" s="50" t="str">
        <f>IF('Summary of Organisation Cos (2'!H42=0,"",'Summary of Organisation Cos (2'!H42)</f>
        <v/>
      </c>
      <c r="I14" s="51" t="str">
        <f t="shared" si="0"/>
        <v/>
      </c>
      <c r="J14" s="7"/>
      <c r="K14" s="1"/>
      <c r="L14" s="1"/>
      <c r="M14" s="1"/>
      <c r="N14" s="1"/>
      <c r="O14" s="1"/>
      <c r="P14" s="1"/>
      <c r="Q14" s="1"/>
      <c r="R14" s="1"/>
      <c r="S14" s="1"/>
      <c r="T14" s="1"/>
      <c r="U14" s="1"/>
      <c r="V14" s="1"/>
      <c r="W14" s="1"/>
      <c r="X14" s="1"/>
      <c r="Y14" s="1"/>
      <c r="Z14" s="1"/>
      <c r="AA14" s="1"/>
      <c r="AB14" s="1"/>
      <c r="AC14" s="1"/>
      <c r="AD14" s="1"/>
      <c r="AE14" s="1"/>
      <c r="AF14" s="1"/>
    </row>
    <row r="15" spans="1:32" ht="30" customHeight="1">
      <c r="A15" s="1"/>
      <c r="B15" s="48">
        <f t="shared" si="1"/>
        <v>4</v>
      </c>
      <c r="C15" s="49" t="str">
        <f>IF('START - AWARD DETAILS'!C24="","",'START - AWARD DETAILS'!C24)</f>
        <v/>
      </c>
      <c r="D15" s="50" t="str">
        <f>IF('Summary of Organisation Cos (2'!L42=0,"",'Summary of Organisation Cos (2'!L42)</f>
        <v/>
      </c>
      <c r="E15" s="50" t="str">
        <f>IF('Summary of Organisation Cos (2'!M42=0,"",'Summary of Organisation Cos (2'!M42)</f>
        <v/>
      </c>
      <c r="F15" s="50" t="str">
        <f>IF('Summary of Organisation Cos (2'!N42=0,"",'Summary of Organisation Cos (2'!N42)</f>
        <v/>
      </c>
      <c r="G15" s="50" t="str">
        <f>IF('Summary of Organisation Cos (2'!O42=0,"",'Summary of Organisation Cos (2'!O42)</f>
        <v/>
      </c>
      <c r="H15" s="50" t="str">
        <f>IF('Summary of Organisation Cos (2'!P42=0,"",'Summary of Organisation Cos (2'!P42)</f>
        <v/>
      </c>
      <c r="I15" s="51" t="str">
        <f t="shared" si="0"/>
        <v/>
      </c>
      <c r="J15" s="7"/>
      <c r="K15" s="1"/>
      <c r="L15" s="1"/>
      <c r="M15" s="1"/>
      <c r="N15" s="1"/>
      <c r="O15" s="1"/>
      <c r="P15" s="1"/>
      <c r="Q15" s="1"/>
      <c r="R15" s="1"/>
      <c r="S15" s="1"/>
      <c r="T15" s="1"/>
      <c r="U15" s="1"/>
      <c r="V15" s="1"/>
      <c r="W15" s="1"/>
      <c r="X15" s="1"/>
      <c r="Y15" s="1"/>
      <c r="Z15" s="1"/>
      <c r="AA15" s="1"/>
      <c r="AB15" s="1"/>
      <c r="AC15" s="1"/>
      <c r="AD15" s="1"/>
      <c r="AE15" s="1"/>
      <c r="AF15" s="1"/>
    </row>
    <row r="16" spans="1:32" ht="30" customHeight="1">
      <c r="A16" s="1"/>
      <c r="B16" s="48">
        <f t="shared" si="1"/>
        <v>5</v>
      </c>
      <c r="C16" s="49" t="str">
        <f>IF('START - AWARD DETAILS'!C25="","",'START - AWARD DETAILS'!C25)</f>
        <v/>
      </c>
      <c r="D16" s="50" t="str">
        <f>IF('Summary of Organisation Cos (2'!D58=0,"",'Summary of Organisation Cos (2'!D58)</f>
        <v/>
      </c>
      <c r="E16" s="50" t="str">
        <f>IF('Summary of Organisation Cos (2'!E58=0,"",'Summary of Organisation Cos (2'!E58)</f>
        <v/>
      </c>
      <c r="F16" s="50" t="str">
        <f>IF('Summary of Organisation Cos (2'!F58=0,"",'Summary of Organisation Cos (2'!F58)</f>
        <v/>
      </c>
      <c r="G16" s="50" t="str">
        <f>IF('Summary of Organisation Cos (2'!G58=0,"",'Summary of Organisation Cos (2'!G58)</f>
        <v/>
      </c>
      <c r="H16" s="50" t="str">
        <f>IF('Summary of Organisation Cos (2'!H58=0,"",'Summary of Organisation Cos (2'!H58)</f>
        <v/>
      </c>
      <c r="I16" s="51" t="str">
        <f t="shared" si="0"/>
        <v/>
      </c>
      <c r="J16" s="7"/>
      <c r="K16" s="1"/>
      <c r="L16" s="1"/>
      <c r="M16" s="1"/>
      <c r="N16" s="1"/>
      <c r="O16" s="1"/>
      <c r="P16" s="1"/>
      <c r="Q16" s="1"/>
      <c r="R16" s="1"/>
      <c r="S16" s="1"/>
      <c r="T16" s="1"/>
      <c r="U16" s="1"/>
      <c r="V16" s="1"/>
      <c r="W16" s="1"/>
      <c r="X16" s="1"/>
      <c r="Y16" s="1"/>
      <c r="Z16" s="1"/>
      <c r="AA16" s="1"/>
      <c r="AB16" s="1"/>
      <c r="AC16" s="1"/>
      <c r="AD16" s="1"/>
      <c r="AE16" s="1"/>
      <c r="AF16" s="1"/>
    </row>
    <row r="17" spans="1:32" ht="30" customHeight="1">
      <c r="A17" s="1"/>
      <c r="B17" s="48">
        <f t="shared" si="1"/>
        <v>6</v>
      </c>
      <c r="C17" s="49" t="str">
        <f>IF('START - AWARD DETAILS'!C26="","",'START - AWARD DETAILS'!C26)</f>
        <v/>
      </c>
      <c r="D17" s="50" t="str">
        <f>IF('Summary of Organisation Cos (2'!L58=0,"",'Summary of Organisation Cos (2'!L58)</f>
        <v/>
      </c>
      <c r="E17" s="50" t="str">
        <f>IF('Summary of Organisation Cos (2'!M58=0,"",'Summary of Organisation Cos (2'!M58)</f>
        <v/>
      </c>
      <c r="F17" s="50" t="str">
        <f>IF('Summary of Organisation Cos (2'!N58=0,"",'Summary of Organisation Cos (2'!N58)</f>
        <v/>
      </c>
      <c r="G17" s="50" t="str">
        <f>IF('Summary of Organisation Cos (2'!O58=0,"",'Summary of Organisation Cos (2'!O58)</f>
        <v/>
      </c>
      <c r="H17" s="50" t="str">
        <f>IF('Summary of Organisation Cos (2'!P58=0,"",'Summary of Organisation Cos (2'!P58)</f>
        <v/>
      </c>
      <c r="I17" s="51" t="str">
        <f t="shared" si="0"/>
        <v/>
      </c>
      <c r="J17" s="7"/>
      <c r="K17" s="1"/>
      <c r="L17" s="1"/>
      <c r="M17" s="1"/>
      <c r="N17" s="1"/>
      <c r="O17" s="1"/>
      <c r="P17" s="1"/>
      <c r="Q17" s="1"/>
      <c r="R17" s="1"/>
      <c r="S17" s="1"/>
      <c r="T17" s="1"/>
      <c r="U17" s="1"/>
      <c r="V17" s="1"/>
      <c r="W17" s="1"/>
      <c r="X17" s="1"/>
      <c r="Y17" s="1"/>
      <c r="Z17" s="1"/>
      <c r="AA17" s="1"/>
      <c r="AB17" s="1"/>
      <c r="AC17" s="1"/>
      <c r="AD17" s="1"/>
      <c r="AE17" s="1"/>
      <c r="AF17" s="1"/>
    </row>
    <row r="18" spans="1:32" ht="30" customHeight="1">
      <c r="A18" s="1"/>
      <c r="B18" s="48">
        <f t="shared" si="1"/>
        <v>7</v>
      </c>
      <c r="C18" s="49" t="str">
        <f>IF('START - AWARD DETAILS'!C27="","",'START - AWARD DETAILS'!C27)</f>
        <v/>
      </c>
      <c r="D18" s="50" t="str">
        <f>IF('Summary of Organisation Cos (2'!D74=0,"",'Summary of Organisation Cos (2'!D74)</f>
        <v/>
      </c>
      <c r="E18" s="50" t="str">
        <f>IF('Summary of Organisation Cos (2'!E74=0,"",'Summary of Organisation Cos (2'!E74)</f>
        <v/>
      </c>
      <c r="F18" s="50" t="str">
        <f>IF('Summary of Organisation Cos (2'!F74=0,"",'Summary of Organisation Cos (2'!F74)</f>
        <v/>
      </c>
      <c r="G18" s="50" t="str">
        <f>IF('Summary of Organisation Cos (2'!G74=0,"",'Summary of Organisation Cos (2'!G74)</f>
        <v/>
      </c>
      <c r="H18" s="50" t="str">
        <f>IF('Summary of Organisation Cos (2'!H74=0,"",'Summary of Organisation Cos (2'!H74)</f>
        <v/>
      </c>
      <c r="I18" s="51" t="str">
        <f t="shared" si="0"/>
        <v/>
      </c>
      <c r="J18" s="7"/>
      <c r="K18" s="1"/>
      <c r="L18" s="1"/>
      <c r="M18" s="1"/>
      <c r="N18" s="1"/>
      <c r="O18" s="1"/>
      <c r="P18" s="1"/>
      <c r="Q18" s="1"/>
      <c r="R18" s="1"/>
      <c r="S18" s="1"/>
      <c r="T18" s="1"/>
      <c r="U18" s="1"/>
      <c r="V18" s="1"/>
      <c r="W18" s="1"/>
      <c r="X18" s="1"/>
      <c r="Y18" s="1"/>
      <c r="Z18" s="1"/>
      <c r="AA18" s="1"/>
      <c r="AB18" s="1"/>
      <c r="AC18" s="1"/>
      <c r="AD18" s="1"/>
      <c r="AE18" s="1"/>
      <c r="AF18" s="1"/>
    </row>
    <row r="19" spans="1:32" ht="30" customHeight="1">
      <c r="A19" s="1"/>
      <c r="B19" s="48">
        <f t="shared" si="1"/>
        <v>8</v>
      </c>
      <c r="C19" s="49" t="str">
        <f>IF('START - AWARD DETAILS'!C28="","",'START - AWARD DETAILS'!C28)</f>
        <v/>
      </c>
      <c r="D19" s="50" t="str">
        <f>IF('Summary of Organisation Cos (2'!L74=0,"",'Summary of Organisation Cos (2'!L74)</f>
        <v/>
      </c>
      <c r="E19" s="50" t="str">
        <f>IF('Summary of Organisation Cos (2'!M74=0,"",'Summary of Organisation Cos (2'!M74)</f>
        <v/>
      </c>
      <c r="F19" s="50" t="str">
        <f>IF('Summary of Organisation Cos (2'!N74=0,"",'Summary of Organisation Cos (2'!N74)</f>
        <v/>
      </c>
      <c r="G19" s="50" t="str">
        <f>IF('Summary of Organisation Cos (2'!O74=0,"",'Summary of Organisation Cos (2'!O74)</f>
        <v/>
      </c>
      <c r="H19" s="50" t="str">
        <f>IF('Summary of Organisation Cos (2'!P74=0,"",'Summary of Organisation Cos (2'!P74)</f>
        <v/>
      </c>
      <c r="I19" s="51" t="str">
        <f t="shared" si="0"/>
        <v/>
      </c>
      <c r="J19" s="7"/>
      <c r="K19" s="1"/>
      <c r="L19" s="1"/>
      <c r="M19" s="1"/>
      <c r="N19" s="1"/>
      <c r="O19" s="1"/>
      <c r="P19" s="1"/>
      <c r="Q19" s="1"/>
      <c r="R19" s="1"/>
      <c r="S19" s="1"/>
      <c r="T19" s="1"/>
      <c r="U19" s="1"/>
      <c r="V19" s="1"/>
      <c r="W19" s="1"/>
      <c r="X19" s="1"/>
      <c r="Y19" s="1"/>
      <c r="Z19" s="1"/>
      <c r="AA19" s="1"/>
      <c r="AB19" s="1"/>
      <c r="AC19" s="1"/>
      <c r="AD19" s="1"/>
      <c r="AE19" s="1"/>
      <c r="AF19" s="1"/>
    </row>
    <row r="20" spans="1:32" ht="30" customHeight="1">
      <c r="A20" s="1"/>
      <c r="B20" s="48">
        <f t="shared" si="1"/>
        <v>9</v>
      </c>
      <c r="C20" s="49" t="str">
        <f>IF('START - AWARD DETAILS'!C29="","",'START - AWARD DETAILS'!C29)</f>
        <v/>
      </c>
      <c r="D20" s="50" t="str">
        <f>IF('Summary of Organisation Cos (2'!D90=0,"",'Summary of Organisation Cos (2'!D90)</f>
        <v/>
      </c>
      <c r="E20" s="50" t="str">
        <f>IF('Summary of Organisation Cos (2'!E90=0,"",'Summary of Organisation Cos (2'!E90)</f>
        <v/>
      </c>
      <c r="F20" s="50" t="str">
        <f>IF('Summary of Organisation Cos (2'!F90=0,"",'Summary of Organisation Cos (2'!F90)</f>
        <v/>
      </c>
      <c r="G20" s="50" t="str">
        <f>IF('Summary of Organisation Cos (2'!G90=0,"",'Summary of Organisation Cos (2'!G90)</f>
        <v/>
      </c>
      <c r="H20" s="50" t="str">
        <f>IF('Summary of Organisation Cos (2'!H90=0,"",'Summary of Organisation Cos (2'!H90)</f>
        <v/>
      </c>
      <c r="I20" s="51" t="str">
        <f t="shared" si="0"/>
        <v/>
      </c>
      <c r="J20" s="7"/>
      <c r="K20" s="1"/>
      <c r="L20" s="1"/>
      <c r="M20" s="1"/>
      <c r="N20" s="1"/>
      <c r="O20" s="1"/>
      <c r="P20" s="1"/>
      <c r="Q20" s="1"/>
      <c r="R20" s="1"/>
      <c r="S20" s="1"/>
      <c r="T20" s="1"/>
      <c r="U20" s="1"/>
      <c r="V20" s="1"/>
      <c r="W20" s="1"/>
      <c r="X20" s="1"/>
      <c r="Y20" s="1"/>
      <c r="Z20" s="1"/>
      <c r="AA20" s="1"/>
      <c r="AB20" s="1"/>
      <c r="AC20" s="1"/>
      <c r="AD20" s="1"/>
      <c r="AE20" s="1"/>
      <c r="AF20" s="1"/>
    </row>
    <row r="21" spans="1:32" ht="30" customHeight="1">
      <c r="A21" s="1"/>
      <c r="B21" s="48">
        <f t="shared" si="1"/>
        <v>10</v>
      </c>
      <c r="C21" s="49" t="str">
        <f>IF('START - AWARD DETAILS'!C30="","",'START - AWARD DETAILS'!C30)</f>
        <v/>
      </c>
      <c r="D21" s="50" t="str">
        <f>IF('Summary of Organisation Cos (2'!L90=0,"",'Summary of Organisation Cos (2'!L90)</f>
        <v/>
      </c>
      <c r="E21" s="50" t="str">
        <f>IF('Summary of Organisation Cos (2'!M90=0,"",'Summary of Organisation Cos (2'!M90)</f>
        <v/>
      </c>
      <c r="F21" s="50" t="str">
        <f>IF('Summary of Organisation Cos (2'!N90=0,"",'Summary of Organisation Cos (2'!N90)</f>
        <v/>
      </c>
      <c r="G21" s="50" t="str">
        <f>IF('Summary of Organisation Cos (2'!O90=0,"",'Summary of Organisation Cos (2'!O90)</f>
        <v/>
      </c>
      <c r="H21" s="50" t="str">
        <f>IF('Summary of Organisation Cos (2'!P90=0,"",'Summary of Organisation Cos (2'!P90)</f>
        <v/>
      </c>
      <c r="I21" s="51" t="str">
        <f t="shared" si="0"/>
        <v/>
      </c>
      <c r="J21" s="7"/>
      <c r="K21" s="1"/>
      <c r="L21" s="1"/>
      <c r="M21" s="1"/>
      <c r="N21" s="1"/>
      <c r="O21" s="1"/>
      <c r="P21" s="1"/>
      <c r="Q21" s="1"/>
      <c r="R21" s="1"/>
      <c r="S21" s="1"/>
      <c r="T21" s="1"/>
      <c r="U21" s="1"/>
      <c r="V21" s="1"/>
      <c r="W21" s="1"/>
      <c r="X21" s="1"/>
      <c r="Y21" s="1"/>
      <c r="Z21" s="1"/>
      <c r="AA21" s="1"/>
      <c r="AB21" s="1"/>
      <c r="AC21" s="1"/>
      <c r="AD21" s="1"/>
      <c r="AE21" s="1"/>
      <c r="AF21" s="1"/>
    </row>
    <row r="22" spans="1:32" ht="30" customHeight="1">
      <c r="A22" s="1"/>
      <c r="B22" s="7"/>
      <c r="C22" s="52" t="s">
        <v>40</v>
      </c>
      <c r="D22" s="37">
        <f t="shared" ref="D22:I22" si="2">SUM(D12:D21)</f>
        <v>0</v>
      </c>
      <c r="E22" s="37">
        <f t="shared" si="2"/>
        <v>0</v>
      </c>
      <c r="F22" s="37">
        <f t="shared" si="2"/>
        <v>0</v>
      </c>
      <c r="G22" s="37">
        <f t="shared" si="2"/>
        <v>0</v>
      </c>
      <c r="H22" s="37">
        <f t="shared" si="2"/>
        <v>0</v>
      </c>
      <c r="I22" s="23">
        <f t="shared" si="2"/>
        <v>0</v>
      </c>
      <c r="J22" s="7"/>
      <c r="K22" s="1"/>
      <c r="L22" s="1"/>
      <c r="M22" s="1"/>
      <c r="N22" s="1"/>
      <c r="O22" s="1"/>
      <c r="P22" s="1"/>
      <c r="Q22" s="1"/>
      <c r="R22" s="1"/>
      <c r="S22" s="1"/>
      <c r="T22" s="1"/>
      <c r="U22" s="1"/>
      <c r="V22" s="1"/>
      <c r="W22" s="1"/>
      <c r="X22" s="1"/>
      <c r="Y22" s="1"/>
      <c r="Z22" s="1"/>
      <c r="AA22" s="1"/>
      <c r="AB22" s="1"/>
      <c r="AC22" s="1"/>
      <c r="AD22" s="1"/>
      <c r="AE22" s="1"/>
      <c r="AF22" s="1"/>
    </row>
    <row r="23" spans="1:32" ht="7.5" customHeight="1">
      <c r="A23" s="1"/>
      <c r="B23" s="7"/>
      <c r="C23" s="7"/>
      <c r="D23" s="7"/>
      <c r="E23" s="7"/>
      <c r="F23" s="7"/>
      <c r="G23" s="7"/>
      <c r="H23" s="7"/>
      <c r="I23" s="7"/>
      <c r="J23" s="7"/>
      <c r="K23" s="1"/>
      <c r="L23" s="1"/>
      <c r="M23" s="1"/>
      <c r="N23" s="1"/>
      <c r="O23" s="1"/>
      <c r="P23" s="1"/>
      <c r="Q23" s="1"/>
      <c r="R23" s="1"/>
      <c r="S23" s="1"/>
      <c r="T23" s="1"/>
      <c r="U23" s="1"/>
      <c r="V23" s="1"/>
      <c r="W23" s="1"/>
      <c r="X23" s="1"/>
      <c r="Y23" s="1"/>
      <c r="Z23" s="1"/>
      <c r="AA23" s="1"/>
      <c r="AB23" s="1"/>
      <c r="AC23" s="1"/>
      <c r="AD23" s="1"/>
      <c r="AE23" s="1"/>
      <c r="AF23" s="1"/>
    </row>
    <row r="24" spans="1:32" ht="7.5" customHeight="1">
      <c r="A24" s="1"/>
      <c r="B24" s="7"/>
      <c r="C24" s="7"/>
      <c r="D24" s="7"/>
      <c r="E24" s="7"/>
      <c r="F24" s="7"/>
      <c r="G24" s="7"/>
      <c r="H24" s="7"/>
      <c r="I24" s="7"/>
      <c r="J24" s="7"/>
      <c r="K24" s="1"/>
      <c r="L24" s="1"/>
      <c r="M24" s="1"/>
      <c r="N24" s="1"/>
      <c r="O24" s="1"/>
      <c r="P24" s="1"/>
      <c r="Q24" s="1"/>
      <c r="R24" s="1"/>
      <c r="S24" s="1"/>
      <c r="T24" s="1"/>
      <c r="U24" s="1"/>
      <c r="V24" s="1"/>
      <c r="W24" s="1"/>
      <c r="X24" s="1"/>
      <c r="Y24" s="1"/>
      <c r="Z24" s="1"/>
      <c r="AA24" s="1"/>
      <c r="AB24" s="1"/>
      <c r="AC24" s="1"/>
      <c r="AD24" s="1"/>
      <c r="AE24" s="1"/>
      <c r="AF24" s="1"/>
    </row>
    <row r="25" spans="1:32" ht="30" customHeight="1">
      <c r="A25" s="1"/>
      <c r="B25" s="7"/>
      <c r="C25" s="44" t="s">
        <v>62</v>
      </c>
      <c r="D25" s="45" t="s">
        <v>25</v>
      </c>
      <c r="E25" s="45" t="s">
        <v>26</v>
      </c>
      <c r="F25" s="45" t="s">
        <v>27</v>
      </c>
      <c r="G25" s="45" t="s">
        <v>28</v>
      </c>
      <c r="H25" s="46" t="s">
        <v>29</v>
      </c>
      <c r="I25" s="47" t="s">
        <v>30</v>
      </c>
      <c r="J25" s="7"/>
      <c r="K25" s="1"/>
      <c r="L25" s="1"/>
      <c r="M25" s="1"/>
      <c r="N25" s="1"/>
      <c r="O25" s="1"/>
      <c r="P25" s="1"/>
      <c r="Q25" s="1"/>
      <c r="R25" s="1"/>
      <c r="S25" s="1"/>
      <c r="T25" s="1"/>
      <c r="U25" s="1"/>
      <c r="V25" s="1"/>
      <c r="W25" s="1"/>
      <c r="X25" s="1"/>
      <c r="Y25" s="1"/>
      <c r="Z25" s="1"/>
      <c r="AA25" s="1"/>
      <c r="AB25" s="1"/>
      <c r="AC25" s="1"/>
      <c r="AD25" s="1"/>
      <c r="AE25" s="1"/>
      <c r="AF25" s="1"/>
    </row>
    <row r="26" spans="1:32" ht="30" customHeight="1">
      <c r="A26" s="1"/>
      <c r="B26" s="48">
        <v>1</v>
      </c>
      <c r="C26" s="49" t="str">
        <f t="shared" ref="C26:C35" si="3">C12</f>
        <v/>
      </c>
      <c r="D26" s="53" t="str">
        <f t="shared" ref="D26:I26" si="4">IF(OR(D$22=0,D12=0,D12=""),"",D12/D$22)</f>
        <v/>
      </c>
      <c r="E26" s="53" t="str">
        <f t="shared" si="4"/>
        <v/>
      </c>
      <c r="F26" s="53" t="str">
        <f t="shared" si="4"/>
        <v/>
      </c>
      <c r="G26" s="53" t="str">
        <f t="shared" si="4"/>
        <v/>
      </c>
      <c r="H26" s="53" t="str">
        <f t="shared" si="4"/>
        <v/>
      </c>
      <c r="I26" s="54" t="str">
        <f t="shared" si="4"/>
        <v/>
      </c>
      <c r="J26" s="7"/>
      <c r="K26" s="1"/>
      <c r="L26" s="1"/>
      <c r="M26" s="1"/>
      <c r="N26" s="1"/>
      <c r="O26" s="1"/>
      <c r="P26" s="1"/>
      <c r="Q26" s="1"/>
      <c r="R26" s="1"/>
      <c r="S26" s="1"/>
      <c r="T26" s="1"/>
      <c r="U26" s="1"/>
      <c r="V26" s="1"/>
      <c r="W26" s="1"/>
      <c r="X26" s="1"/>
      <c r="Y26" s="1"/>
      <c r="Z26" s="1"/>
      <c r="AA26" s="1"/>
      <c r="AB26" s="1"/>
      <c r="AC26" s="1"/>
      <c r="AD26" s="1"/>
      <c r="AE26" s="1"/>
      <c r="AF26" s="1"/>
    </row>
    <row r="27" spans="1:32" ht="30" customHeight="1">
      <c r="A27" s="1"/>
      <c r="B27" s="48">
        <f t="shared" ref="B27:B35" si="5">B26+1</f>
        <v>2</v>
      </c>
      <c r="C27" s="49" t="str">
        <f t="shared" si="3"/>
        <v/>
      </c>
      <c r="D27" s="53" t="str">
        <f t="shared" ref="D27:I27" si="6">IF(OR(D$22=0,D13=0,D13=""),"",D13/D$22)</f>
        <v/>
      </c>
      <c r="E27" s="53" t="str">
        <f t="shared" si="6"/>
        <v/>
      </c>
      <c r="F27" s="53" t="str">
        <f t="shared" si="6"/>
        <v/>
      </c>
      <c r="G27" s="53" t="str">
        <f t="shared" si="6"/>
        <v/>
      </c>
      <c r="H27" s="53" t="str">
        <f t="shared" si="6"/>
        <v/>
      </c>
      <c r="I27" s="54" t="str">
        <f t="shared" si="6"/>
        <v/>
      </c>
      <c r="J27" s="7"/>
      <c r="K27" s="1"/>
      <c r="L27" s="1"/>
      <c r="M27" s="1"/>
      <c r="N27" s="1"/>
      <c r="O27" s="1"/>
      <c r="P27" s="1"/>
      <c r="Q27" s="1"/>
      <c r="R27" s="1"/>
      <c r="S27" s="1"/>
      <c r="T27" s="1"/>
      <c r="U27" s="1"/>
      <c r="V27" s="1"/>
      <c r="W27" s="1"/>
      <c r="X27" s="1"/>
      <c r="Y27" s="1"/>
      <c r="Z27" s="1"/>
      <c r="AA27" s="1"/>
      <c r="AB27" s="1"/>
      <c r="AC27" s="1"/>
      <c r="AD27" s="1"/>
      <c r="AE27" s="1"/>
      <c r="AF27" s="1"/>
    </row>
    <row r="28" spans="1:32" ht="30" customHeight="1">
      <c r="A28" s="1"/>
      <c r="B28" s="48">
        <f t="shared" si="5"/>
        <v>3</v>
      </c>
      <c r="C28" s="49" t="str">
        <f t="shared" si="3"/>
        <v/>
      </c>
      <c r="D28" s="53" t="str">
        <f t="shared" ref="D28:I28" si="7">IF(OR(D$22=0,D14=0,D14=""),"",D14/D$22)</f>
        <v/>
      </c>
      <c r="E28" s="53" t="str">
        <f t="shared" si="7"/>
        <v/>
      </c>
      <c r="F28" s="53" t="str">
        <f t="shared" si="7"/>
        <v/>
      </c>
      <c r="G28" s="53" t="str">
        <f t="shared" si="7"/>
        <v/>
      </c>
      <c r="H28" s="53" t="str">
        <f t="shared" si="7"/>
        <v/>
      </c>
      <c r="I28" s="54" t="str">
        <f t="shared" si="7"/>
        <v/>
      </c>
      <c r="J28" s="7"/>
      <c r="K28" s="1"/>
      <c r="L28" s="1"/>
      <c r="M28" s="1"/>
      <c r="N28" s="1"/>
      <c r="O28" s="1"/>
      <c r="P28" s="1"/>
      <c r="Q28" s="1"/>
      <c r="R28" s="1"/>
      <c r="S28" s="1"/>
      <c r="T28" s="1"/>
      <c r="U28" s="1"/>
      <c r="V28" s="1"/>
      <c r="W28" s="1"/>
      <c r="X28" s="1"/>
      <c r="Y28" s="1"/>
      <c r="Z28" s="1"/>
      <c r="AA28" s="1"/>
      <c r="AB28" s="1"/>
      <c r="AC28" s="1"/>
      <c r="AD28" s="1"/>
      <c r="AE28" s="1"/>
      <c r="AF28" s="1"/>
    </row>
    <row r="29" spans="1:32" ht="30" customHeight="1">
      <c r="A29" s="1"/>
      <c r="B29" s="48">
        <f t="shared" si="5"/>
        <v>4</v>
      </c>
      <c r="C29" s="49" t="str">
        <f t="shared" si="3"/>
        <v/>
      </c>
      <c r="D29" s="53" t="str">
        <f t="shared" ref="D29:I29" si="8">IF(OR(D$22=0,D15=0,D15=""),"",D15/D$22)</f>
        <v/>
      </c>
      <c r="E29" s="53" t="str">
        <f t="shared" si="8"/>
        <v/>
      </c>
      <c r="F29" s="53" t="str">
        <f t="shared" si="8"/>
        <v/>
      </c>
      <c r="G29" s="53" t="str">
        <f t="shared" si="8"/>
        <v/>
      </c>
      <c r="H29" s="53" t="str">
        <f t="shared" si="8"/>
        <v/>
      </c>
      <c r="I29" s="54" t="str">
        <f t="shared" si="8"/>
        <v/>
      </c>
      <c r="J29" s="7"/>
      <c r="K29" s="1"/>
      <c r="L29" s="1"/>
      <c r="M29" s="1"/>
      <c r="N29" s="1"/>
      <c r="O29" s="1"/>
      <c r="P29" s="1"/>
      <c r="Q29" s="1"/>
      <c r="R29" s="1"/>
      <c r="S29" s="1"/>
      <c r="T29" s="1"/>
      <c r="U29" s="1"/>
      <c r="V29" s="1"/>
      <c r="W29" s="1"/>
      <c r="X29" s="1"/>
      <c r="Y29" s="1"/>
      <c r="Z29" s="1"/>
      <c r="AA29" s="1"/>
      <c r="AB29" s="1"/>
      <c r="AC29" s="1"/>
      <c r="AD29" s="1"/>
      <c r="AE29" s="1"/>
      <c r="AF29" s="1"/>
    </row>
    <row r="30" spans="1:32" ht="30" customHeight="1">
      <c r="A30" s="1"/>
      <c r="B30" s="48">
        <f t="shared" si="5"/>
        <v>5</v>
      </c>
      <c r="C30" s="49" t="str">
        <f t="shared" si="3"/>
        <v/>
      </c>
      <c r="D30" s="53" t="str">
        <f t="shared" ref="D30:I30" si="9">IF(OR(D$22=0,D16=0,D16=""),"",D16/D$22)</f>
        <v/>
      </c>
      <c r="E30" s="53" t="str">
        <f t="shared" si="9"/>
        <v/>
      </c>
      <c r="F30" s="53" t="str">
        <f t="shared" si="9"/>
        <v/>
      </c>
      <c r="G30" s="53" t="str">
        <f t="shared" si="9"/>
        <v/>
      </c>
      <c r="H30" s="53" t="str">
        <f t="shared" si="9"/>
        <v/>
      </c>
      <c r="I30" s="54" t="str">
        <f t="shared" si="9"/>
        <v/>
      </c>
      <c r="J30" s="7"/>
      <c r="K30" s="1"/>
      <c r="L30" s="1"/>
      <c r="M30" s="1"/>
      <c r="N30" s="1"/>
      <c r="O30" s="1"/>
      <c r="P30" s="1"/>
      <c r="Q30" s="1"/>
      <c r="R30" s="1"/>
      <c r="S30" s="1"/>
      <c r="T30" s="1"/>
      <c r="U30" s="1"/>
      <c r="V30" s="1"/>
      <c r="W30" s="1"/>
      <c r="X30" s="1"/>
      <c r="Y30" s="1"/>
      <c r="Z30" s="1"/>
      <c r="AA30" s="1"/>
      <c r="AB30" s="1"/>
      <c r="AC30" s="1"/>
      <c r="AD30" s="1"/>
      <c r="AE30" s="1"/>
      <c r="AF30" s="1"/>
    </row>
    <row r="31" spans="1:32" ht="30" customHeight="1">
      <c r="A31" s="1"/>
      <c r="B31" s="48">
        <f t="shared" si="5"/>
        <v>6</v>
      </c>
      <c r="C31" s="49" t="str">
        <f t="shared" si="3"/>
        <v/>
      </c>
      <c r="D31" s="53" t="str">
        <f t="shared" ref="D31:I31" si="10">IF(OR(D$22=0,D17=0,D17=""),"",D17/D$22)</f>
        <v/>
      </c>
      <c r="E31" s="53" t="str">
        <f t="shared" si="10"/>
        <v/>
      </c>
      <c r="F31" s="53" t="str">
        <f t="shared" si="10"/>
        <v/>
      </c>
      <c r="G31" s="53" t="str">
        <f t="shared" si="10"/>
        <v/>
      </c>
      <c r="H31" s="53" t="str">
        <f t="shared" si="10"/>
        <v/>
      </c>
      <c r="I31" s="54" t="str">
        <f t="shared" si="10"/>
        <v/>
      </c>
      <c r="J31" s="7"/>
      <c r="K31" s="1"/>
      <c r="L31" s="1"/>
      <c r="M31" s="1"/>
      <c r="N31" s="1"/>
      <c r="O31" s="1"/>
      <c r="P31" s="1"/>
      <c r="Q31" s="1"/>
      <c r="R31" s="1"/>
      <c r="S31" s="1"/>
      <c r="T31" s="1"/>
      <c r="U31" s="1"/>
      <c r="V31" s="1"/>
      <c r="W31" s="1"/>
      <c r="X31" s="1"/>
      <c r="Y31" s="1"/>
      <c r="Z31" s="1"/>
      <c r="AA31" s="1"/>
      <c r="AB31" s="1"/>
      <c r="AC31" s="1"/>
      <c r="AD31" s="1"/>
      <c r="AE31" s="1"/>
      <c r="AF31" s="1"/>
    </row>
    <row r="32" spans="1:32" ht="30" customHeight="1">
      <c r="A32" s="1"/>
      <c r="B32" s="48">
        <f t="shared" si="5"/>
        <v>7</v>
      </c>
      <c r="C32" s="49" t="str">
        <f t="shared" si="3"/>
        <v/>
      </c>
      <c r="D32" s="53" t="str">
        <f t="shared" ref="D32:I32" si="11">IF(OR(D$22=0,D18=0,D18=""),"",D18/D$22)</f>
        <v/>
      </c>
      <c r="E32" s="53" t="str">
        <f t="shared" si="11"/>
        <v/>
      </c>
      <c r="F32" s="53" t="str">
        <f t="shared" si="11"/>
        <v/>
      </c>
      <c r="G32" s="53" t="str">
        <f t="shared" si="11"/>
        <v/>
      </c>
      <c r="H32" s="53" t="str">
        <f t="shared" si="11"/>
        <v/>
      </c>
      <c r="I32" s="54" t="str">
        <f t="shared" si="11"/>
        <v/>
      </c>
      <c r="J32" s="7"/>
      <c r="K32" s="1"/>
      <c r="L32" s="1"/>
      <c r="M32" s="1"/>
      <c r="N32" s="1"/>
      <c r="O32" s="1"/>
      <c r="P32" s="1"/>
      <c r="Q32" s="1"/>
      <c r="R32" s="1"/>
      <c r="S32" s="1"/>
      <c r="T32" s="1"/>
      <c r="U32" s="1"/>
      <c r="V32" s="1"/>
      <c r="W32" s="1"/>
      <c r="X32" s="1"/>
      <c r="Y32" s="1"/>
      <c r="Z32" s="1"/>
      <c r="AA32" s="1"/>
      <c r="AB32" s="1"/>
      <c r="AC32" s="1"/>
      <c r="AD32" s="1"/>
      <c r="AE32" s="1"/>
      <c r="AF32" s="1"/>
    </row>
    <row r="33" spans="1:32" ht="30" customHeight="1">
      <c r="A33" s="1"/>
      <c r="B33" s="48">
        <f t="shared" si="5"/>
        <v>8</v>
      </c>
      <c r="C33" s="49" t="str">
        <f t="shared" si="3"/>
        <v/>
      </c>
      <c r="D33" s="53" t="str">
        <f t="shared" ref="D33:I33" si="12">IF(OR(D$22=0,D19=0,D19=""),"",D19/D$22)</f>
        <v/>
      </c>
      <c r="E33" s="53" t="str">
        <f t="shared" si="12"/>
        <v/>
      </c>
      <c r="F33" s="53" t="str">
        <f t="shared" si="12"/>
        <v/>
      </c>
      <c r="G33" s="53" t="str">
        <f t="shared" si="12"/>
        <v/>
      </c>
      <c r="H33" s="53" t="str">
        <f t="shared" si="12"/>
        <v/>
      </c>
      <c r="I33" s="54" t="str">
        <f t="shared" si="12"/>
        <v/>
      </c>
      <c r="J33" s="7"/>
      <c r="K33" s="1"/>
      <c r="L33" s="1"/>
      <c r="M33" s="1"/>
      <c r="N33" s="1"/>
      <c r="O33" s="1"/>
      <c r="P33" s="1"/>
      <c r="Q33" s="1"/>
      <c r="R33" s="1"/>
      <c r="S33" s="1"/>
      <c r="T33" s="1"/>
      <c r="U33" s="1"/>
      <c r="V33" s="1"/>
      <c r="W33" s="1"/>
      <c r="X33" s="1"/>
      <c r="Y33" s="1"/>
      <c r="Z33" s="1"/>
      <c r="AA33" s="1"/>
      <c r="AB33" s="1"/>
      <c r="AC33" s="1"/>
      <c r="AD33" s="1"/>
      <c r="AE33" s="1"/>
      <c r="AF33" s="1"/>
    </row>
    <row r="34" spans="1:32" ht="30" customHeight="1">
      <c r="A34" s="1"/>
      <c r="B34" s="48">
        <f t="shared" si="5"/>
        <v>9</v>
      </c>
      <c r="C34" s="49" t="str">
        <f t="shared" si="3"/>
        <v/>
      </c>
      <c r="D34" s="53" t="str">
        <f t="shared" ref="D34:I34" si="13">IF(OR(D$22=0,D20=0,D20=""),"",D20/D$22)</f>
        <v/>
      </c>
      <c r="E34" s="53" t="str">
        <f t="shared" si="13"/>
        <v/>
      </c>
      <c r="F34" s="53" t="str">
        <f t="shared" si="13"/>
        <v/>
      </c>
      <c r="G34" s="53" t="str">
        <f t="shared" si="13"/>
        <v/>
      </c>
      <c r="H34" s="53" t="str">
        <f t="shared" si="13"/>
        <v/>
      </c>
      <c r="I34" s="54" t="str">
        <f t="shared" si="13"/>
        <v/>
      </c>
      <c r="J34" s="7"/>
      <c r="K34" s="1"/>
      <c r="L34" s="1"/>
      <c r="M34" s="1"/>
      <c r="N34" s="1"/>
      <c r="O34" s="1"/>
      <c r="P34" s="1"/>
      <c r="Q34" s="1"/>
      <c r="R34" s="1"/>
      <c r="S34" s="1"/>
      <c r="T34" s="1"/>
      <c r="U34" s="1"/>
      <c r="V34" s="1"/>
      <c r="W34" s="1"/>
      <c r="X34" s="1"/>
      <c r="Y34" s="1"/>
      <c r="Z34" s="1"/>
      <c r="AA34" s="1"/>
      <c r="AB34" s="1"/>
      <c r="AC34" s="1"/>
      <c r="AD34" s="1"/>
      <c r="AE34" s="1"/>
      <c r="AF34" s="1"/>
    </row>
    <row r="35" spans="1:32" ht="30" customHeight="1">
      <c r="A35" s="1"/>
      <c r="B35" s="48">
        <f t="shared" si="5"/>
        <v>10</v>
      </c>
      <c r="C35" s="49" t="str">
        <f t="shared" si="3"/>
        <v/>
      </c>
      <c r="D35" s="53" t="str">
        <f t="shared" ref="D35:I35" si="14">IF(OR(D$22=0,D21=0,D21=""),"",D21/D$22)</f>
        <v/>
      </c>
      <c r="E35" s="53" t="str">
        <f t="shared" si="14"/>
        <v/>
      </c>
      <c r="F35" s="53" t="str">
        <f t="shared" si="14"/>
        <v/>
      </c>
      <c r="G35" s="53" t="str">
        <f t="shared" si="14"/>
        <v/>
      </c>
      <c r="H35" s="53" t="str">
        <f t="shared" si="14"/>
        <v/>
      </c>
      <c r="I35" s="54" t="str">
        <f t="shared" si="14"/>
        <v/>
      </c>
      <c r="J35" s="7"/>
      <c r="K35" s="1"/>
      <c r="L35" s="1"/>
      <c r="M35" s="1"/>
      <c r="N35" s="1"/>
      <c r="O35" s="1"/>
      <c r="P35" s="1"/>
      <c r="Q35" s="1"/>
      <c r="R35" s="1"/>
      <c r="S35" s="1"/>
      <c r="T35" s="1"/>
      <c r="U35" s="1"/>
      <c r="V35" s="1"/>
      <c r="W35" s="1"/>
      <c r="X35" s="1"/>
      <c r="Y35" s="1"/>
      <c r="Z35" s="1"/>
      <c r="AA35" s="1"/>
      <c r="AB35" s="1"/>
      <c r="AC35" s="1"/>
      <c r="AD35" s="1"/>
      <c r="AE35" s="1"/>
      <c r="AF35" s="1"/>
    </row>
    <row r="36" spans="1:32" ht="15.75" customHeight="1">
      <c r="A36" s="1"/>
      <c r="B36" s="7"/>
      <c r="C36" s="52" t="s">
        <v>40</v>
      </c>
      <c r="D36" s="43">
        <f t="shared" ref="D36:I36" si="15">SUM(D26:D35)</f>
        <v>0</v>
      </c>
      <c r="E36" s="43">
        <f t="shared" si="15"/>
        <v>0</v>
      </c>
      <c r="F36" s="43">
        <f t="shared" si="15"/>
        <v>0</v>
      </c>
      <c r="G36" s="43">
        <f t="shared" si="15"/>
        <v>0</v>
      </c>
      <c r="H36" s="55">
        <f t="shared" si="15"/>
        <v>0</v>
      </c>
      <c r="I36" s="40">
        <f t="shared" si="15"/>
        <v>0</v>
      </c>
      <c r="J36" s="7"/>
      <c r="K36" s="1"/>
      <c r="L36" s="1"/>
      <c r="M36" s="1"/>
      <c r="N36" s="1"/>
      <c r="O36" s="1"/>
      <c r="P36" s="1"/>
      <c r="Q36" s="1"/>
      <c r="R36" s="1"/>
      <c r="S36" s="1"/>
      <c r="T36" s="1"/>
      <c r="U36" s="1"/>
      <c r="V36" s="1"/>
      <c r="W36" s="1"/>
      <c r="X36" s="1"/>
      <c r="Y36" s="1"/>
      <c r="Z36" s="1"/>
      <c r="AA36" s="1"/>
      <c r="AB36" s="1"/>
      <c r="AC36" s="1"/>
      <c r="AD36" s="1"/>
      <c r="AE36" s="1"/>
      <c r="AF36" s="1"/>
    </row>
    <row r="37" spans="1:32" ht="7.5" customHeight="1">
      <c r="A37" s="1"/>
      <c r="B37" s="7"/>
      <c r="C37" s="7"/>
      <c r="D37" s="7"/>
      <c r="E37" s="7"/>
      <c r="F37" s="7"/>
      <c r="G37" s="7"/>
      <c r="H37" s="7"/>
      <c r="I37" s="7"/>
      <c r="J37" s="7"/>
      <c r="K37" s="1"/>
      <c r="L37" s="1"/>
      <c r="M37" s="1"/>
      <c r="N37" s="1"/>
      <c r="O37" s="1"/>
      <c r="P37" s="1"/>
      <c r="Q37" s="1"/>
      <c r="R37" s="1"/>
      <c r="S37" s="1"/>
      <c r="T37" s="1"/>
      <c r="U37" s="1"/>
      <c r="V37" s="1"/>
      <c r="W37" s="1"/>
      <c r="X37" s="1"/>
      <c r="Y37" s="1"/>
      <c r="Z37" s="1"/>
      <c r="AA37" s="1"/>
      <c r="AB37" s="1"/>
      <c r="AC37" s="1"/>
      <c r="AD37" s="1"/>
      <c r="AE37" s="1"/>
      <c r="AF37" s="1"/>
    </row>
    <row r="38" spans="1:32" ht="7.5" customHeight="1">
      <c r="A38" s="1"/>
      <c r="B38" s="7"/>
      <c r="C38" s="7"/>
      <c r="D38" s="7"/>
      <c r="E38" s="7"/>
      <c r="F38" s="7"/>
      <c r="G38" s="7"/>
      <c r="H38" s="7"/>
      <c r="I38" s="7"/>
      <c r="J38" s="7"/>
      <c r="K38" s="1"/>
      <c r="L38" s="1"/>
      <c r="M38" s="1"/>
      <c r="N38" s="1"/>
      <c r="O38" s="1"/>
      <c r="P38" s="1"/>
      <c r="Q38" s="1"/>
      <c r="R38" s="1"/>
      <c r="S38" s="1"/>
      <c r="T38" s="1"/>
      <c r="U38" s="1"/>
      <c r="V38" s="1"/>
      <c r="W38" s="1"/>
      <c r="X38" s="1"/>
      <c r="Y38" s="1"/>
      <c r="Z38" s="1"/>
      <c r="AA38" s="1"/>
      <c r="AB38" s="1"/>
      <c r="AC38" s="1"/>
      <c r="AD38" s="1"/>
      <c r="AE38" s="1"/>
      <c r="AF38" s="1"/>
    </row>
    <row r="39" spans="1:32" ht="30" customHeight="1">
      <c r="A39" s="1"/>
      <c r="B39" s="7"/>
      <c r="C39" s="44" t="s">
        <v>62</v>
      </c>
      <c r="D39" s="45" t="s">
        <v>25</v>
      </c>
      <c r="E39" s="45" t="s">
        <v>26</v>
      </c>
      <c r="F39" s="45" t="s">
        <v>27</v>
      </c>
      <c r="G39" s="45" t="s">
        <v>28</v>
      </c>
      <c r="H39" s="46" t="s">
        <v>29</v>
      </c>
      <c r="I39" s="47" t="s">
        <v>30</v>
      </c>
      <c r="J39" s="7"/>
      <c r="K39" s="1"/>
      <c r="L39" s="1"/>
      <c r="M39" s="1"/>
      <c r="N39" s="1"/>
      <c r="O39" s="1"/>
      <c r="P39" s="1"/>
      <c r="Q39" s="1"/>
      <c r="R39" s="1"/>
      <c r="S39" s="1"/>
      <c r="T39" s="1"/>
      <c r="U39" s="1"/>
      <c r="V39" s="1"/>
      <c r="W39" s="1"/>
      <c r="X39" s="1"/>
      <c r="Y39" s="1"/>
      <c r="Z39" s="1"/>
      <c r="AA39" s="1"/>
      <c r="AB39" s="1"/>
      <c r="AC39" s="1"/>
      <c r="AD39" s="1"/>
      <c r="AE39" s="1"/>
      <c r="AF39" s="1"/>
    </row>
    <row r="40" spans="1:32" ht="30" customHeight="1">
      <c r="A40" s="1"/>
      <c r="B40" s="48">
        <v>1</v>
      </c>
      <c r="C40" s="49" t="s">
        <v>63</v>
      </c>
      <c r="D40" s="50">
        <f>SUMIF('Summary of Organisation Cos (2'!$B$26:$B$90,'Summary of Organisation Costs'!$C40,'Summary of Organisation Cos (2'!$D$26:$D$90)+SUMIF('Summary of Organisation Cos (2'!$J$26:$J$90,'Summary of Organisation Costs'!$C40,'Summary of Organisation Cos (2'!$L$26:$L$90)</f>
        <v>0</v>
      </c>
      <c r="E40" s="50">
        <f>SUMIF('Summary of Organisation Cos (2'!$B$26:$B$90,'Summary of Organisation Costs'!$C40,'Summary of Organisation Cos (2'!$E$26:$E$90)+SUMIF('Summary of Organisation Cos (2'!$J$26:$J$90,'Summary of Organisation Costs'!$C40,'Summary of Organisation Cos (2'!$M$26:$M$90)</f>
        <v>0</v>
      </c>
      <c r="F40" s="50">
        <f>SUMIF('Summary of Organisation Cos (2'!$B$26:$B$90,'Summary of Organisation Costs'!$C40,'Summary of Organisation Cos (2'!$F$26:$F$90)+SUMIF('Summary of Organisation Cos (2'!$J$26:$J$90,'Summary of Organisation Costs'!$C40,'Summary of Organisation Cos (2'!$N$26:$N$90)</f>
        <v>0</v>
      </c>
      <c r="G40" s="50">
        <f>SUMIF('Summary of Organisation Cos (2'!$B$26:$B$90,'Summary of Organisation Costs'!$C40,'Summary of Organisation Cos (2'!$G$26:$G$90)+SUMIF('Summary of Organisation Cos (2'!$J$26:$J$90,'Summary of Organisation Costs'!$C40,'Summary of Organisation Cos (2'!$O$26:$O$90)</f>
        <v>0</v>
      </c>
      <c r="H40" s="50">
        <f>SUMIF('Summary of Organisation Cos (2'!$B$26:$B$90,'Summary of Organisation Costs'!$C40,'Summary of Organisation Cos (2'!$H$26:$H$90)+SUMIF('Summary of Organisation Cos (2'!$J$26:$J$90,'Summary of Organisation Costs'!$C40,'Summary of Organisation Cos (2'!$P$26:$P$90)</f>
        <v>0</v>
      </c>
      <c r="I40" s="51">
        <f t="shared" ref="I40:I44" si="16">SUM(D40:H40)</f>
        <v>0</v>
      </c>
      <c r="J40" s="7"/>
      <c r="K40" s="1"/>
      <c r="L40" s="1"/>
      <c r="M40" s="1"/>
      <c r="N40" s="1"/>
      <c r="O40" s="1"/>
      <c r="P40" s="1"/>
      <c r="Q40" s="1"/>
      <c r="R40" s="1"/>
      <c r="S40" s="1"/>
      <c r="T40" s="1"/>
      <c r="U40" s="1"/>
      <c r="V40" s="1"/>
      <c r="W40" s="1"/>
      <c r="X40" s="1"/>
      <c r="Y40" s="1"/>
      <c r="Z40" s="1"/>
      <c r="AA40" s="1"/>
      <c r="AB40" s="1"/>
      <c r="AC40" s="1"/>
      <c r="AD40" s="1"/>
      <c r="AE40" s="1"/>
      <c r="AF40" s="1"/>
    </row>
    <row r="41" spans="1:32" ht="30" customHeight="1">
      <c r="A41" s="1"/>
      <c r="B41" s="48"/>
      <c r="C41" s="49" t="s">
        <v>64</v>
      </c>
      <c r="D41" s="50">
        <f>SUMIF('Summary of Organisation Cos (2'!$B$26:$B$90,'Summary of Organisation Costs'!$C41,'Summary of Organisation Cos (2'!$D$26:$D$90)+SUMIF('Summary of Organisation Cos (2'!$J$26:$J$90,'Summary of Organisation Costs'!$C41,'Summary of Organisation Cos (2'!$L$26:$L$90)</f>
        <v>0</v>
      </c>
      <c r="E41" s="50">
        <f>SUMIF('Summary of Organisation Cos (2'!$B$26:$B$90,'Summary of Organisation Costs'!$C41,'Summary of Organisation Cos (2'!$E$26:$E$90)+SUMIF('Summary of Organisation Cos (2'!$J$26:$J$90,'Summary of Organisation Costs'!$C41,'Summary of Organisation Cos (2'!$M$26:$M$90)</f>
        <v>0</v>
      </c>
      <c r="F41" s="50">
        <f>SUMIF('Summary of Organisation Cos (2'!$B$26:$B$90,'Summary of Organisation Costs'!$C41,'Summary of Organisation Cos (2'!$F$26:$F$90)+SUMIF('Summary of Organisation Cos (2'!$J$26:$J$90,'Summary of Organisation Costs'!$C41,'Summary of Organisation Cos (2'!$N$26:$N$90)</f>
        <v>0</v>
      </c>
      <c r="G41" s="50">
        <f>SUMIF('Summary of Organisation Cos (2'!$B$26:$B$90,'Summary of Organisation Costs'!$C41,'Summary of Organisation Cos (2'!$G$26:$G$90)+SUMIF('Summary of Organisation Cos (2'!$J$26:$J$90,'Summary of Organisation Costs'!$C41,'Summary of Organisation Cos (2'!$O$26:$O$90)</f>
        <v>0</v>
      </c>
      <c r="H41" s="50">
        <f>SUMIF('Summary of Organisation Cos (2'!$B$26:$B$90,'Summary of Organisation Costs'!$C41,'Summary of Organisation Cos (2'!$H$26:$H$90)+SUMIF('Summary of Organisation Cos (2'!$J$26:$J$90,'Summary of Organisation Costs'!$C41,'Summary of Organisation Cos (2'!$P$26:$P$90)</f>
        <v>0</v>
      </c>
      <c r="I41" s="51">
        <f t="shared" si="16"/>
        <v>0</v>
      </c>
      <c r="J41" s="7"/>
      <c r="K41" s="1"/>
      <c r="L41" s="1"/>
      <c r="M41" s="1"/>
      <c r="N41" s="1"/>
      <c r="O41" s="1"/>
      <c r="P41" s="1"/>
      <c r="Q41" s="1"/>
      <c r="R41" s="1"/>
      <c r="S41" s="1"/>
      <c r="T41" s="1"/>
      <c r="U41" s="1"/>
      <c r="V41" s="1"/>
      <c r="W41" s="1"/>
      <c r="X41" s="1"/>
      <c r="Y41" s="1"/>
      <c r="Z41" s="1"/>
      <c r="AA41" s="1"/>
      <c r="AB41" s="1"/>
      <c r="AC41" s="1"/>
      <c r="AD41" s="1"/>
      <c r="AE41" s="1"/>
      <c r="AF41" s="1"/>
    </row>
    <row r="42" spans="1:32" ht="30" customHeight="1">
      <c r="A42" s="1"/>
      <c r="B42" s="48"/>
      <c r="C42" s="49" t="s">
        <v>65</v>
      </c>
      <c r="D42" s="50">
        <f>SUMIF('Summary of Organisation Cos (2'!$B$26:$B$90,'Summary of Organisation Costs'!$C42,'Summary of Organisation Cos (2'!$D$26:$D$90)+SUMIF('Summary of Organisation Cos (2'!$J$26:$J$90,'Summary of Organisation Costs'!$C42,'Summary of Organisation Cos (2'!$L$26:$L$90)</f>
        <v>0</v>
      </c>
      <c r="E42" s="50">
        <f>SUMIF('Summary of Organisation Cos (2'!$B$26:$B$90,'Summary of Organisation Costs'!$C42,'Summary of Organisation Cos (2'!$E$26:$E$90)+SUMIF('Summary of Organisation Cos (2'!$J$26:$J$90,'Summary of Organisation Costs'!$C42,'Summary of Organisation Cos (2'!$M$26:$M$90)</f>
        <v>0</v>
      </c>
      <c r="F42" s="50">
        <f>SUMIF('Summary of Organisation Cos (2'!$B$26:$B$90,'Summary of Organisation Costs'!$C42,'Summary of Organisation Cos (2'!$F$26:$F$90)+SUMIF('Summary of Organisation Cos (2'!$J$26:$J$90,'Summary of Organisation Costs'!$C42,'Summary of Organisation Cos (2'!$N$26:$N$90)</f>
        <v>0</v>
      </c>
      <c r="G42" s="50">
        <f>SUMIF('Summary of Organisation Cos (2'!$B$26:$B$90,'Summary of Organisation Costs'!$C42,'Summary of Organisation Cos (2'!$G$26:$G$90)+SUMIF('Summary of Organisation Cos (2'!$J$26:$J$90,'Summary of Organisation Costs'!$C42,'Summary of Organisation Cos (2'!$O$26:$O$90)</f>
        <v>0</v>
      </c>
      <c r="H42" s="50">
        <f>SUMIF('Summary of Organisation Cos (2'!$B$26:$B$90,'Summary of Organisation Costs'!$C42,'Summary of Organisation Cos (2'!$H$26:$H$90)+SUMIF('Summary of Organisation Cos (2'!$J$26:$J$90,'Summary of Organisation Costs'!$C42,'Summary of Organisation Cos (2'!$P$26:$P$90)</f>
        <v>0</v>
      </c>
      <c r="I42" s="51">
        <f t="shared" si="16"/>
        <v>0</v>
      </c>
      <c r="J42" s="7"/>
      <c r="K42" s="1"/>
      <c r="L42" s="1"/>
      <c r="M42" s="1"/>
      <c r="N42" s="1"/>
      <c r="O42" s="1"/>
      <c r="P42" s="1"/>
      <c r="Q42" s="1"/>
      <c r="R42" s="1"/>
      <c r="S42" s="1"/>
      <c r="T42" s="1"/>
      <c r="U42" s="1"/>
      <c r="V42" s="1"/>
      <c r="W42" s="1"/>
      <c r="X42" s="1"/>
      <c r="Y42" s="1"/>
      <c r="Z42" s="1"/>
      <c r="AA42" s="1"/>
      <c r="AB42" s="1"/>
      <c r="AC42" s="1"/>
      <c r="AD42" s="1"/>
      <c r="AE42" s="1"/>
      <c r="AF42" s="1"/>
    </row>
    <row r="43" spans="1:32" ht="30" customHeight="1">
      <c r="A43" s="1"/>
      <c r="B43" s="48">
        <f>B40+1</f>
        <v>2</v>
      </c>
      <c r="C43" s="49" t="s">
        <v>66</v>
      </c>
      <c r="D43" s="50">
        <f>SUMIF('Summary of Organisation Cos (2'!$B$26:$B$90,'Summary of Organisation Costs'!$C43,'Summary of Organisation Cos (2'!$D$26:$D$90)+SUMIF('Summary of Organisation Cos (2'!$J$26:$J$90,'Summary of Organisation Costs'!$C43,'Summary of Organisation Cos (2'!$L$26:$L$90)</f>
        <v>0</v>
      </c>
      <c r="E43" s="50">
        <f>SUMIF('Summary of Organisation Cos (2'!$B$26:$B$90,'Summary of Organisation Costs'!$C43,'Summary of Organisation Cos (2'!$E$26:$E$90)+SUMIF('Summary of Organisation Cos (2'!$J$26:$J$90,'Summary of Organisation Costs'!$C43,'Summary of Organisation Cos (2'!$M$26:$M$90)</f>
        <v>0</v>
      </c>
      <c r="F43" s="50">
        <f>SUMIF('Summary of Organisation Cos (2'!$B$26:$B$90,'Summary of Organisation Costs'!$C43,'Summary of Organisation Cos (2'!$F$26:$F$90)+SUMIF('Summary of Organisation Cos (2'!$J$26:$J$90,'Summary of Organisation Costs'!$C43,'Summary of Organisation Cos (2'!$N$26:$N$90)</f>
        <v>0</v>
      </c>
      <c r="G43" s="50">
        <f>SUMIF('Summary of Organisation Cos (2'!$B$26:$B$90,'Summary of Organisation Costs'!$C43,'Summary of Organisation Cos (2'!$G$26:$G$90)+SUMIF('Summary of Organisation Cos (2'!$J$26:$J$90,'Summary of Organisation Costs'!$C43,'Summary of Organisation Cos (2'!$O$26:$O$90)</f>
        <v>0</v>
      </c>
      <c r="H43" s="50">
        <f>SUMIF('Summary of Organisation Cos (2'!$B$26:$B$90,'Summary of Organisation Costs'!$C43,'Summary of Organisation Cos (2'!$H$26:$H$90)+SUMIF('Summary of Organisation Cos (2'!$J$26:$J$90,'Summary of Organisation Costs'!$C43,'Summary of Organisation Cos (2'!$P$26:$P$90)</f>
        <v>0</v>
      </c>
      <c r="I43" s="51">
        <f t="shared" si="16"/>
        <v>0</v>
      </c>
      <c r="J43" s="7"/>
      <c r="K43" s="1"/>
      <c r="L43" s="1"/>
      <c r="M43" s="1"/>
      <c r="N43" s="1"/>
      <c r="O43" s="1"/>
      <c r="P43" s="1"/>
      <c r="Q43" s="1"/>
      <c r="R43" s="1"/>
      <c r="S43" s="1"/>
      <c r="T43" s="1"/>
      <c r="U43" s="1"/>
      <c r="V43" s="1"/>
      <c r="W43" s="1"/>
      <c r="X43" s="1"/>
      <c r="Y43" s="1"/>
      <c r="Z43" s="1"/>
      <c r="AA43" s="1"/>
      <c r="AB43" s="1"/>
      <c r="AC43" s="1"/>
      <c r="AD43" s="1"/>
      <c r="AE43" s="1"/>
      <c r="AF43" s="1"/>
    </row>
    <row r="44" spans="1:32" ht="30" customHeight="1">
      <c r="A44" s="1"/>
      <c r="B44" s="48">
        <f>B43+1</f>
        <v>3</v>
      </c>
      <c r="C44" s="49" t="s">
        <v>67</v>
      </c>
      <c r="D44" s="50">
        <f>SUMIF('Summary of Organisation Cos (2'!$B$26:$B$90,'Summary of Organisation Costs'!$C44,'Summary of Organisation Cos (2'!$D$26:$D$90)+SUMIF('Summary of Organisation Cos (2'!$J$26:$J$90,'Summary of Organisation Costs'!$C44,'Summary of Organisation Cos (2'!$L$26:$L$90)</f>
        <v>0</v>
      </c>
      <c r="E44" s="50">
        <f>SUMIF('Summary of Organisation Cos (2'!$B$26:$B$90,'Summary of Organisation Costs'!$C44,'Summary of Organisation Cos (2'!$E$26:$E$90)+SUMIF('Summary of Organisation Cos (2'!$J$26:$J$90,'Summary of Organisation Costs'!$C44,'Summary of Organisation Cos (2'!$M$26:$M$90)</f>
        <v>0</v>
      </c>
      <c r="F44" s="50">
        <f>SUMIF('Summary of Organisation Cos (2'!$B$26:$B$90,'Summary of Organisation Costs'!$C44,'Summary of Organisation Cos (2'!$F$26:$F$90)+SUMIF('Summary of Organisation Cos (2'!$J$26:$J$90,'Summary of Organisation Costs'!$C44,'Summary of Organisation Cos (2'!$N$26:$N$90)</f>
        <v>0</v>
      </c>
      <c r="G44" s="50">
        <f>SUMIF('Summary of Organisation Cos (2'!$B$26:$B$90,'Summary of Organisation Costs'!$C44,'Summary of Organisation Cos (2'!$G$26:$G$90)+SUMIF('Summary of Organisation Cos (2'!$J$26:$J$90,'Summary of Organisation Costs'!$C44,'Summary of Organisation Cos (2'!$O$26:$O$90)</f>
        <v>0</v>
      </c>
      <c r="H44" s="50">
        <f>SUMIF('Summary of Organisation Cos (2'!$B$26:$B$90,'Summary of Organisation Costs'!$C44,'Summary of Organisation Cos (2'!$H$26:$H$90)+SUMIF('Summary of Organisation Cos (2'!$J$26:$J$90,'Summary of Organisation Costs'!$C44,'Summary of Organisation Cos (2'!$P$26:$P$90)</f>
        <v>0</v>
      </c>
      <c r="I44" s="51">
        <f t="shared" si="16"/>
        <v>0</v>
      </c>
      <c r="J44" s="7"/>
      <c r="K44" s="1"/>
      <c r="L44" s="1"/>
      <c r="M44" s="1"/>
      <c r="N44" s="1"/>
      <c r="O44" s="1"/>
      <c r="P44" s="1"/>
      <c r="Q44" s="1"/>
      <c r="R44" s="1"/>
      <c r="S44" s="1"/>
      <c r="T44" s="1"/>
      <c r="U44" s="1"/>
      <c r="V44" s="1"/>
      <c r="W44" s="1"/>
      <c r="X44" s="1"/>
      <c r="Y44" s="1"/>
      <c r="Z44" s="1"/>
      <c r="AA44" s="1"/>
      <c r="AB44" s="1"/>
      <c r="AC44" s="1"/>
      <c r="AD44" s="1"/>
      <c r="AE44" s="1"/>
      <c r="AF44" s="1"/>
    </row>
    <row r="45" spans="1:32" ht="30" customHeight="1">
      <c r="A45" s="1"/>
      <c r="B45" s="7"/>
      <c r="C45" s="52" t="s">
        <v>40</v>
      </c>
      <c r="D45" s="37">
        <f t="shared" ref="D45:I45" si="17">SUM(D40:D44)</f>
        <v>0</v>
      </c>
      <c r="E45" s="37">
        <f t="shared" si="17"/>
        <v>0</v>
      </c>
      <c r="F45" s="37">
        <f t="shared" si="17"/>
        <v>0</v>
      </c>
      <c r="G45" s="37">
        <f t="shared" si="17"/>
        <v>0</v>
      </c>
      <c r="H45" s="38">
        <f t="shared" si="17"/>
        <v>0</v>
      </c>
      <c r="I45" s="23">
        <f t="shared" si="17"/>
        <v>0</v>
      </c>
      <c r="J45" s="7"/>
      <c r="K45" s="1"/>
      <c r="L45" s="1"/>
      <c r="M45" s="1"/>
      <c r="N45" s="1"/>
      <c r="O45" s="1"/>
      <c r="P45" s="1"/>
      <c r="Q45" s="1"/>
      <c r="R45" s="1"/>
      <c r="S45" s="1"/>
      <c r="T45" s="1"/>
      <c r="U45" s="1"/>
      <c r="V45" s="1"/>
      <c r="W45" s="1"/>
      <c r="X45" s="1"/>
      <c r="Y45" s="1"/>
      <c r="Z45" s="1"/>
      <c r="AA45" s="1"/>
      <c r="AB45" s="1"/>
      <c r="AC45" s="1"/>
      <c r="AD45" s="1"/>
      <c r="AE45" s="1"/>
      <c r="AF45" s="1"/>
    </row>
    <row r="46" spans="1:32" ht="7.5" customHeight="1">
      <c r="A46" s="1"/>
      <c r="B46" s="7"/>
      <c r="C46" s="7"/>
      <c r="D46" s="7"/>
      <c r="E46" s="7"/>
      <c r="F46" s="7"/>
      <c r="G46" s="7"/>
      <c r="H46" s="7"/>
      <c r="I46" s="7"/>
      <c r="J46" s="7"/>
      <c r="K46" s="1"/>
      <c r="L46" s="1"/>
      <c r="M46" s="1"/>
      <c r="N46" s="1"/>
      <c r="O46" s="1"/>
      <c r="P46" s="1"/>
      <c r="Q46" s="1"/>
      <c r="R46" s="1"/>
      <c r="S46" s="1"/>
      <c r="T46" s="1"/>
      <c r="U46" s="1"/>
      <c r="V46" s="1"/>
      <c r="W46" s="1"/>
      <c r="X46" s="1"/>
      <c r="Y46" s="1"/>
      <c r="Z46" s="1"/>
      <c r="AA46" s="1"/>
      <c r="AB46" s="1"/>
      <c r="AC46" s="1"/>
      <c r="AD46" s="1"/>
      <c r="AE46" s="1"/>
      <c r="AF46" s="1"/>
    </row>
    <row r="47" spans="1:32" ht="7.5" customHeight="1">
      <c r="A47" s="1"/>
      <c r="B47" s="7"/>
      <c r="C47" s="7"/>
      <c r="D47" s="7"/>
      <c r="E47" s="7"/>
      <c r="F47" s="7"/>
      <c r="G47" s="7"/>
      <c r="H47" s="7"/>
      <c r="I47" s="7"/>
      <c r="J47" s="7"/>
      <c r="K47" s="1"/>
      <c r="L47" s="1"/>
      <c r="M47" s="1"/>
      <c r="N47" s="1"/>
      <c r="O47" s="1"/>
      <c r="P47" s="1"/>
      <c r="Q47" s="1"/>
      <c r="R47" s="1"/>
      <c r="S47" s="1"/>
      <c r="T47" s="1"/>
      <c r="U47" s="1"/>
      <c r="V47" s="1"/>
      <c r="W47" s="1"/>
      <c r="X47" s="1"/>
      <c r="Y47" s="1"/>
      <c r="Z47" s="1"/>
      <c r="AA47" s="1"/>
      <c r="AB47" s="1"/>
      <c r="AC47" s="1"/>
      <c r="AD47" s="1"/>
      <c r="AE47" s="1"/>
      <c r="AF47" s="1"/>
    </row>
    <row r="48" spans="1:32" ht="30" customHeight="1">
      <c r="A48" s="1"/>
      <c r="B48" s="7"/>
      <c r="C48" s="44" t="s">
        <v>62</v>
      </c>
      <c r="D48" s="45" t="s">
        <v>25</v>
      </c>
      <c r="E48" s="45" t="s">
        <v>26</v>
      </c>
      <c r="F48" s="45" t="s">
        <v>27</v>
      </c>
      <c r="G48" s="45" t="s">
        <v>28</v>
      </c>
      <c r="H48" s="46" t="s">
        <v>29</v>
      </c>
      <c r="I48" s="47" t="s">
        <v>30</v>
      </c>
      <c r="J48" s="7"/>
      <c r="K48" s="1"/>
      <c r="L48" s="1"/>
      <c r="M48" s="1"/>
      <c r="N48" s="1"/>
      <c r="O48" s="1"/>
      <c r="P48" s="1"/>
      <c r="Q48" s="1"/>
      <c r="R48" s="1"/>
      <c r="S48" s="1"/>
      <c r="T48" s="1"/>
      <c r="U48" s="1"/>
      <c r="V48" s="1"/>
      <c r="W48" s="1"/>
      <c r="X48" s="1"/>
      <c r="Y48" s="1"/>
      <c r="Z48" s="1"/>
      <c r="AA48" s="1"/>
      <c r="AB48" s="1"/>
      <c r="AC48" s="1"/>
      <c r="AD48" s="1"/>
      <c r="AE48" s="1"/>
      <c r="AF48" s="1"/>
    </row>
    <row r="49" spans="1:32" ht="30" customHeight="1">
      <c r="A49" s="1"/>
      <c r="B49" s="48">
        <v>1</v>
      </c>
      <c r="C49" s="49" t="s">
        <v>63</v>
      </c>
      <c r="D49" s="53">
        <f t="shared" ref="D49:D53" si="18">IFERROR(D40/$D$45,0)</f>
        <v>0</v>
      </c>
      <c r="E49" s="53" t="str">
        <f t="shared" ref="E49:E53" si="19">IFERROR(E40/$E$45,"")</f>
        <v/>
      </c>
      <c r="F49" s="53" t="str">
        <f t="shared" ref="F49:F53" si="20">IFERROR(F40/$F$45,"")</f>
        <v/>
      </c>
      <c r="G49" s="53" t="str">
        <f t="shared" ref="G49:G53" si="21">IFERROR(G40/$G$45,"")</f>
        <v/>
      </c>
      <c r="H49" s="53" t="str">
        <f t="shared" ref="H49:H53" si="22">IFERROR(H40/$H$45,"")</f>
        <v/>
      </c>
      <c r="I49" s="54" t="str">
        <f t="shared" ref="I49:I53" si="23">IFERROR(I40/$I$45,"")</f>
        <v/>
      </c>
      <c r="J49" s="7"/>
      <c r="K49" s="1"/>
      <c r="L49" s="1"/>
      <c r="M49" s="1"/>
      <c r="N49" s="1"/>
      <c r="O49" s="1"/>
      <c r="P49" s="1"/>
      <c r="Q49" s="1"/>
      <c r="R49" s="1"/>
      <c r="S49" s="1"/>
      <c r="T49" s="1"/>
      <c r="U49" s="1"/>
      <c r="V49" s="1"/>
      <c r="W49" s="1"/>
      <c r="X49" s="1"/>
      <c r="Y49" s="1"/>
      <c r="Z49" s="1"/>
      <c r="AA49" s="1"/>
      <c r="AB49" s="1"/>
      <c r="AC49" s="1"/>
      <c r="AD49" s="1"/>
      <c r="AE49" s="1"/>
      <c r="AF49" s="1"/>
    </row>
    <row r="50" spans="1:32" ht="30" customHeight="1">
      <c r="A50" s="1"/>
      <c r="B50" s="48"/>
      <c r="C50" s="49" t="s">
        <v>64</v>
      </c>
      <c r="D50" s="53">
        <f t="shared" si="18"/>
        <v>0</v>
      </c>
      <c r="E50" s="53" t="str">
        <f t="shared" si="19"/>
        <v/>
      </c>
      <c r="F50" s="53" t="str">
        <f t="shared" si="20"/>
        <v/>
      </c>
      <c r="G50" s="53" t="str">
        <f t="shared" si="21"/>
        <v/>
      </c>
      <c r="H50" s="53" t="str">
        <f t="shared" si="22"/>
        <v/>
      </c>
      <c r="I50" s="54" t="str">
        <f t="shared" si="23"/>
        <v/>
      </c>
      <c r="J50" s="7"/>
      <c r="K50" s="1"/>
      <c r="L50" s="1"/>
      <c r="M50" s="1"/>
      <c r="N50" s="1"/>
      <c r="O50" s="1"/>
      <c r="P50" s="1"/>
      <c r="Q50" s="1"/>
      <c r="R50" s="1"/>
      <c r="S50" s="1"/>
      <c r="T50" s="1"/>
      <c r="U50" s="1"/>
      <c r="V50" s="1"/>
      <c r="W50" s="1"/>
      <c r="X50" s="1"/>
      <c r="Y50" s="1"/>
      <c r="Z50" s="1"/>
      <c r="AA50" s="1"/>
      <c r="AB50" s="1"/>
      <c r="AC50" s="1"/>
      <c r="AD50" s="1"/>
      <c r="AE50" s="1"/>
      <c r="AF50" s="1"/>
    </row>
    <row r="51" spans="1:32" ht="30" customHeight="1">
      <c r="A51" s="1"/>
      <c r="B51" s="48"/>
      <c r="C51" s="49" t="s">
        <v>65</v>
      </c>
      <c r="D51" s="53">
        <f t="shared" si="18"/>
        <v>0</v>
      </c>
      <c r="E51" s="53" t="str">
        <f t="shared" si="19"/>
        <v/>
      </c>
      <c r="F51" s="53" t="str">
        <f t="shared" si="20"/>
        <v/>
      </c>
      <c r="G51" s="53" t="str">
        <f t="shared" si="21"/>
        <v/>
      </c>
      <c r="H51" s="53" t="str">
        <f t="shared" si="22"/>
        <v/>
      </c>
      <c r="I51" s="54" t="str">
        <f t="shared" si="23"/>
        <v/>
      </c>
      <c r="J51" s="7"/>
      <c r="K51" s="1"/>
      <c r="L51" s="1"/>
      <c r="M51" s="1"/>
      <c r="N51" s="1"/>
      <c r="O51" s="1"/>
      <c r="P51" s="1"/>
      <c r="Q51" s="1"/>
      <c r="R51" s="1"/>
      <c r="S51" s="1"/>
      <c r="T51" s="1"/>
      <c r="U51" s="1"/>
      <c r="V51" s="1"/>
      <c r="W51" s="1"/>
      <c r="X51" s="1"/>
      <c r="Y51" s="1"/>
      <c r="Z51" s="1"/>
      <c r="AA51" s="1"/>
      <c r="AB51" s="1"/>
      <c r="AC51" s="1"/>
      <c r="AD51" s="1"/>
      <c r="AE51" s="1"/>
      <c r="AF51" s="1"/>
    </row>
    <row r="52" spans="1:32" ht="30" customHeight="1">
      <c r="A52" s="1"/>
      <c r="B52" s="48">
        <f>B49+1</f>
        <v>2</v>
      </c>
      <c r="C52" s="49" t="s">
        <v>66</v>
      </c>
      <c r="D52" s="53">
        <f t="shared" si="18"/>
        <v>0</v>
      </c>
      <c r="E52" s="53" t="str">
        <f t="shared" si="19"/>
        <v/>
      </c>
      <c r="F52" s="53" t="str">
        <f t="shared" si="20"/>
        <v/>
      </c>
      <c r="G52" s="53" t="str">
        <f t="shared" si="21"/>
        <v/>
      </c>
      <c r="H52" s="53" t="str">
        <f t="shared" si="22"/>
        <v/>
      </c>
      <c r="I52" s="54" t="str">
        <f t="shared" si="23"/>
        <v/>
      </c>
      <c r="J52" s="7"/>
      <c r="K52" s="1"/>
      <c r="L52" s="1"/>
      <c r="M52" s="1"/>
      <c r="N52" s="1"/>
      <c r="O52" s="1"/>
      <c r="P52" s="1"/>
      <c r="Q52" s="1"/>
      <c r="R52" s="1"/>
      <c r="S52" s="1"/>
      <c r="T52" s="1"/>
      <c r="U52" s="1"/>
      <c r="V52" s="1"/>
      <c r="W52" s="1"/>
      <c r="X52" s="1"/>
      <c r="Y52" s="1"/>
      <c r="Z52" s="1"/>
      <c r="AA52" s="1"/>
      <c r="AB52" s="1"/>
      <c r="AC52" s="1"/>
      <c r="AD52" s="1"/>
      <c r="AE52" s="1"/>
      <c r="AF52" s="1"/>
    </row>
    <row r="53" spans="1:32" ht="30" customHeight="1">
      <c r="A53" s="1"/>
      <c r="B53" s="48">
        <f>B52+1</f>
        <v>3</v>
      </c>
      <c r="C53" s="49" t="s">
        <v>67</v>
      </c>
      <c r="D53" s="53">
        <f t="shared" si="18"/>
        <v>0</v>
      </c>
      <c r="E53" s="53" t="str">
        <f t="shared" si="19"/>
        <v/>
      </c>
      <c r="F53" s="53" t="str">
        <f t="shared" si="20"/>
        <v/>
      </c>
      <c r="G53" s="53" t="str">
        <f t="shared" si="21"/>
        <v/>
      </c>
      <c r="H53" s="53" t="str">
        <f t="shared" si="22"/>
        <v/>
      </c>
      <c r="I53" s="54" t="str">
        <f t="shared" si="23"/>
        <v/>
      </c>
      <c r="J53" s="7"/>
      <c r="K53" s="1"/>
      <c r="L53" s="1"/>
      <c r="M53" s="1"/>
      <c r="N53" s="1"/>
      <c r="O53" s="1"/>
      <c r="P53" s="1"/>
      <c r="Q53" s="1"/>
      <c r="R53" s="1"/>
      <c r="S53" s="1"/>
      <c r="T53" s="1"/>
      <c r="U53" s="1"/>
      <c r="V53" s="1"/>
      <c r="W53" s="1"/>
      <c r="X53" s="1"/>
      <c r="Y53" s="1"/>
      <c r="Z53" s="1"/>
      <c r="AA53" s="1"/>
      <c r="AB53" s="1"/>
      <c r="AC53" s="1"/>
      <c r="AD53" s="1"/>
      <c r="AE53" s="1"/>
      <c r="AF53" s="1"/>
    </row>
    <row r="54" spans="1:32" ht="30" customHeight="1">
      <c r="A54" s="1"/>
      <c r="B54" s="7"/>
      <c r="C54" s="52" t="s">
        <v>40</v>
      </c>
      <c r="D54" s="43">
        <f t="shared" ref="D54:I54" si="24">SUM(D49:D53)</f>
        <v>0</v>
      </c>
      <c r="E54" s="43">
        <f t="shared" si="24"/>
        <v>0</v>
      </c>
      <c r="F54" s="43">
        <f t="shared" si="24"/>
        <v>0</v>
      </c>
      <c r="G54" s="43">
        <f t="shared" si="24"/>
        <v>0</v>
      </c>
      <c r="H54" s="55">
        <f t="shared" si="24"/>
        <v>0</v>
      </c>
      <c r="I54" s="40">
        <f t="shared" si="24"/>
        <v>0</v>
      </c>
      <c r="J54" s="7"/>
      <c r="K54" s="1"/>
      <c r="L54" s="1"/>
      <c r="M54" s="1"/>
      <c r="N54" s="1"/>
      <c r="O54" s="1"/>
      <c r="P54" s="1"/>
      <c r="Q54" s="1"/>
      <c r="R54" s="1"/>
      <c r="S54" s="1"/>
      <c r="T54" s="1"/>
      <c r="U54" s="1"/>
      <c r="V54" s="1"/>
      <c r="W54" s="1"/>
      <c r="X54" s="1"/>
      <c r="Y54" s="1"/>
      <c r="Z54" s="1"/>
      <c r="AA54" s="1"/>
      <c r="AB54" s="1"/>
      <c r="AC54" s="1"/>
      <c r="AD54" s="1"/>
      <c r="AE54" s="1"/>
      <c r="AF54" s="1"/>
    </row>
    <row r="55" spans="1:32" ht="15.75" customHeight="1">
      <c r="A55" s="1"/>
      <c r="B55" s="7"/>
      <c r="C55" s="7"/>
      <c r="D55" s="7"/>
      <c r="E55" s="7"/>
      <c r="F55" s="7"/>
      <c r="G55" s="7"/>
      <c r="H55" s="7"/>
      <c r="I55" s="7"/>
      <c r="J55" s="7"/>
      <c r="K55" s="1"/>
      <c r="L55" s="1"/>
      <c r="M55" s="1"/>
      <c r="N55" s="1"/>
      <c r="O55" s="1"/>
      <c r="P55" s="1"/>
      <c r="Q55" s="1"/>
      <c r="R55" s="1"/>
      <c r="S55" s="1"/>
      <c r="T55" s="1"/>
      <c r="U55" s="1"/>
      <c r="V55" s="1"/>
      <c r="W55" s="1"/>
      <c r="X55" s="1"/>
      <c r="Y55" s="1"/>
      <c r="Z55" s="1"/>
      <c r="AA55" s="1"/>
      <c r="AB55" s="1"/>
      <c r="AC55" s="1"/>
      <c r="AD55" s="1"/>
      <c r="AE55" s="1"/>
      <c r="AF55" s="1"/>
    </row>
    <row r="56" spans="1:32"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spans="1:32"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spans="1:32"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spans="1:3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1:32"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1:32"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spans="1:32"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spans="1:32"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spans="1:32"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spans="1:32"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spans="1:32"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spans="1:32"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spans="1:3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spans="1:32"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spans="1:32"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spans="1:32"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1:32"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spans="1:32"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spans="1:32"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32"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spans="1:32"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spans="1:32"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spans="1:3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spans="1:32"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spans="1:32"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spans="1:32"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spans="1:32"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spans="1:32"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spans="1:32"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spans="1:32"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spans="1:32"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spans="1:32"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spans="1:3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spans="1:32"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spans="1:32"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spans="1:32"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spans="1:32"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spans="1:32"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spans="1:32"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spans="1:32"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spans="1:32"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row r="101" spans="1:32"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spans="1:3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row>
    <row r="103" spans="1:32"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spans="1:32"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spans="1:32"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spans="1:32"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spans="1:32"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row>
    <row r="109" spans="1:32"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row>
    <row r="110" spans="1:32"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row>
    <row r="111" spans="1:32"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row>
    <row r="112" spans="1:3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row>
    <row r="113" spans="1:32"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row>
    <row r="114" spans="1:32"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row>
    <row r="115" spans="1:32"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row>
    <row r="116" spans="1:32"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row>
    <row r="117" spans="1:32"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row>
    <row r="118" spans="1:32"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spans="1:32"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spans="1:32"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row>
    <row r="121" spans="1:32"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row>
    <row r="122" spans="1:3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spans="1:32"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row>
    <row r="124" spans="1:32"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row>
    <row r="125" spans="1:32"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row>
    <row r="126" spans="1:32"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row>
    <row r="127" spans="1:32"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row>
    <row r="128" spans="1:32"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spans="1:32"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spans="1:32"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spans="1:32"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spans="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spans="1:32"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spans="1:32"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spans="1:32"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spans="1:32"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spans="1:32"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row>
    <row r="138" spans="1:32"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row>
    <row r="139" spans="1:32"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spans="1:32"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spans="1:32"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row>
    <row r="142" spans="1:3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row>
    <row r="143" spans="1:32"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row>
    <row r="144" spans="1:32"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row>
    <row r="145" spans="1:32"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row>
    <row r="146" spans="1:32"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row>
    <row r="147" spans="1:32"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row>
    <row r="148" spans="1:32"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row>
    <row r="149" spans="1:32"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row>
    <row r="150" spans="1:32"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row>
    <row r="151" spans="1:32"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row>
    <row r="152" spans="1:3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row>
    <row r="153" spans="1:32"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row>
    <row r="154" spans="1:32"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row>
    <row r="155" spans="1:32"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spans="1:32"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row>
    <row r="157" spans="1:32"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row>
    <row r="158" spans="1:32"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row>
    <row r="159" spans="1:32"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row>
    <row r="160" spans="1:32"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row>
    <row r="161" spans="1:32"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row>
    <row r="162" spans="1:3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row>
    <row r="163" spans="1:32"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row r="164" spans="1:32"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row>
    <row r="165" spans="1:32"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row>
    <row r="166" spans="1:32"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row>
    <row r="167" spans="1:32"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row>
    <row r="168" spans="1:32"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row>
    <row r="169" spans="1:32"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row>
    <row r="170" spans="1:32"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row>
    <row r="171" spans="1:32"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row>
    <row r="172" spans="1:3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row>
    <row r="173" spans="1:32"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row>
    <row r="174" spans="1:32"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row>
    <row r="175" spans="1:32"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row>
    <row r="176" spans="1:32"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row>
    <row r="177" spans="1:32"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row>
    <row r="178" spans="1:32"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row>
    <row r="179" spans="1:32"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row>
    <row r="180" spans="1:32"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row>
    <row r="181" spans="1:32"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row>
    <row r="182" spans="1:3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spans="1:32"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row>
    <row r="184" spans="1:32"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row>
    <row r="185" spans="1:32"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row>
    <row r="186" spans="1:32"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row>
    <row r="187" spans="1:32"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spans="1:32"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spans="1:32"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spans="1:32"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spans="1:32"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spans="1:3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spans="1:32"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spans="1:32"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spans="1:32"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0" spans="1:32"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row>
    <row r="221" spans="1:32"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row>
    <row r="222" spans="1:3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row>
    <row r="223" spans="1:32"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row>
    <row r="224" spans="1:32"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row>
    <row r="225" spans="1:32"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row>
    <row r="226" spans="1:32"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row>
    <row r="227" spans="1:32"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row>
    <row r="228" spans="1:32"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row>
    <row r="229" spans="1:32"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row>
    <row r="230" spans="1:32"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row>
    <row r="231" spans="1:32"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row>
    <row r="232" spans="1: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row>
    <row r="233" spans="1:32"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row>
    <row r="234" spans="1:32"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row>
    <row r="235" spans="1:32"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row>
    <row r="236" spans="1:32"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row>
    <row r="237" spans="1:32"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row>
    <row r="238" spans="1:32"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row>
    <row r="239" spans="1:32"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row>
    <row r="240" spans="1:32"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row>
    <row r="241" spans="1:32"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row>
    <row r="242" spans="1:3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row>
    <row r="243" spans="1:32"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row>
    <row r="244" spans="1:32"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row>
    <row r="245" spans="1:32"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row>
    <row r="246" spans="1:32"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row>
    <row r="247" spans="1:32"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row>
    <row r="248" spans="1:32"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row>
    <row r="249" spans="1:32"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row>
    <row r="250" spans="1:32"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row>
    <row r="251" spans="1:32"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row>
    <row r="252" spans="1:3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row>
    <row r="253" spans="1:32"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row>
    <row r="254" spans="1:32"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row>
    <row r="255" spans="1:32"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row>
    <row r="256" spans="1:32"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row>
    <row r="257" spans="1:32"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row>
    <row r="258" spans="1:32"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row>
    <row r="259" spans="1:32"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row>
    <row r="260" spans="1:32"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row>
    <row r="261" spans="1:32"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row>
    <row r="262" spans="1:3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row>
    <row r="263" spans="1:32"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row>
    <row r="264" spans="1:32"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row>
    <row r="265" spans="1:32"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row>
    <row r="266" spans="1:32"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row>
    <row r="267" spans="1:32"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row>
    <row r="268" spans="1:32"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row>
    <row r="269" spans="1:32"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row>
    <row r="270" spans="1:32"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row>
    <row r="271" spans="1:32"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row>
    <row r="272" spans="1:3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row>
    <row r="273" spans="1:32"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row>
    <row r="274" spans="1:32"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row>
    <row r="275" spans="1:32"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row>
    <row r="276" spans="1:32"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row>
    <row r="277" spans="1:32"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row>
    <row r="278" spans="1:32"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row>
    <row r="279" spans="1:32"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row>
    <row r="280" spans="1:32"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row>
    <row r="281" spans="1:32"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row>
    <row r="282" spans="1:3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row>
    <row r="283" spans="1:32"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row>
    <row r="284" spans="1:32"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row>
    <row r="285" spans="1:32"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row>
    <row r="286" spans="1:32"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row>
    <row r="287" spans="1:32"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row>
    <row r="288" spans="1:32"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row>
    <row r="289" spans="1:32"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row>
    <row r="290" spans="1:32"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row>
    <row r="291" spans="1:32"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row>
    <row r="292" spans="1:3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row>
    <row r="293" spans="1:32"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row>
    <row r="294" spans="1:32"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row>
    <row r="295" spans="1:32"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row>
    <row r="296" spans="1:32"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row>
    <row r="297" spans="1:32"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row>
    <row r="298" spans="1:32"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row>
    <row r="299" spans="1:32"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row>
    <row r="300" spans="1:32"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row>
    <row r="301" spans="1:32"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row>
    <row r="302" spans="1:3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row>
    <row r="303" spans="1:32"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row>
    <row r="304" spans="1:32"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row>
    <row r="305" spans="1:32"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row>
    <row r="306" spans="1:32"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row>
    <row r="307" spans="1:32"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row>
    <row r="308" spans="1:32"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row>
    <row r="309" spans="1:32"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row>
    <row r="310" spans="1:32"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row>
    <row r="311" spans="1:32"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row>
    <row r="312" spans="1:3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row>
    <row r="313" spans="1:32"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row>
    <row r="314" spans="1:32"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row>
    <row r="315" spans="1:32"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row>
    <row r="316" spans="1:32"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row>
    <row r="317" spans="1:32"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row>
    <row r="318" spans="1:32"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row>
    <row r="319" spans="1:32"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row>
    <row r="320" spans="1:32"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row>
    <row r="321" spans="1:32"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row>
    <row r="322" spans="1:3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row>
    <row r="323" spans="1:32"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row>
    <row r="324" spans="1:32"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row>
    <row r="325" spans="1:32"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row>
    <row r="326" spans="1:32"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row>
    <row r="327" spans="1:3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row>
    <row r="328" spans="1:3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row>
    <row r="329" spans="1:3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row>
    <row r="330" spans="1:3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row>
    <row r="331" spans="1:3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row>
    <row r="332" spans="1: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row>
    <row r="333" spans="1:3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row>
    <row r="334" spans="1:3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row>
    <row r="335" spans="1:3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row>
    <row r="336" spans="1:3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row>
    <row r="337" spans="1:3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row>
    <row r="338" spans="1:3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row>
    <row r="339" spans="1:3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row>
    <row r="340" spans="1:3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row>
    <row r="341" spans="1:3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row>
    <row r="342" spans="1:3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row>
    <row r="343" spans="1:3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row>
    <row r="344" spans="1:3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row>
    <row r="345" spans="1:3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row>
    <row r="346" spans="1:3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row>
    <row r="347" spans="1:3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row>
    <row r="348" spans="1:3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row>
    <row r="349" spans="1:3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row>
    <row r="350" spans="1:3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row>
    <row r="351" spans="1:3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row>
    <row r="352" spans="1:3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row>
    <row r="353" spans="1:3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row>
    <row r="354" spans="1:3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row>
    <row r="355" spans="1:3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row>
    <row r="356" spans="1:3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row>
    <row r="357" spans="1:3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row>
    <row r="358" spans="1:3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row>
    <row r="359" spans="1:3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row>
    <row r="360" spans="1:3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row>
    <row r="361" spans="1:3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row>
    <row r="362" spans="1:3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row>
    <row r="363" spans="1:3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row>
    <row r="364" spans="1:3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row>
    <row r="365" spans="1:3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row>
    <row r="366" spans="1:3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row>
    <row r="367" spans="1:3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row>
    <row r="368" spans="1:3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row>
    <row r="369" spans="1:3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row>
    <row r="370" spans="1:3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row>
    <row r="371" spans="1:3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row>
    <row r="372" spans="1:3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row>
    <row r="373" spans="1:3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row>
    <row r="374" spans="1:3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row>
    <row r="375" spans="1:3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row>
    <row r="376" spans="1:3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row>
    <row r="377" spans="1:3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row>
    <row r="378" spans="1:3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row>
    <row r="379" spans="1:3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row>
    <row r="380" spans="1:3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row>
    <row r="381" spans="1:3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row>
    <row r="382" spans="1:3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row>
    <row r="383" spans="1:3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row>
    <row r="384" spans="1:3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row>
    <row r="385" spans="1:3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row>
    <row r="386" spans="1:3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row>
    <row r="387" spans="1:3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row>
    <row r="388" spans="1:3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row>
    <row r="389" spans="1:3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row>
    <row r="390" spans="1:3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row>
    <row r="391" spans="1:3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row>
    <row r="392" spans="1:3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row>
    <row r="393" spans="1:3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row>
    <row r="394" spans="1:3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row>
    <row r="395" spans="1:3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row>
    <row r="396" spans="1:3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row>
    <row r="397" spans="1:3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row>
    <row r="398" spans="1:3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row>
    <row r="399" spans="1:3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row>
    <row r="400" spans="1:3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row>
    <row r="401" spans="1:3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row>
    <row r="402" spans="1:3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row>
    <row r="403" spans="1:3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row>
    <row r="404" spans="1:3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row>
    <row r="405" spans="1:3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row>
    <row r="406" spans="1:3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row>
    <row r="407" spans="1:3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row>
    <row r="408" spans="1:3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row>
    <row r="409" spans="1:3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row>
    <row r="410" spans="1:3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row>
    <row r="411" spans="1:3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row>
    <row r="412" spans="1:3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row>
    <row r="413" spans="1:3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row>
    <row r="414" spans="1:3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row>
    <row r="415" spans="1:3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row>
    <row r="416" spans="1:3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row>
    <row r="417" spans="1:3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row>
    <row r="418" spans="1:3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row>
    <row r="419" spans="1:3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row>
    <row r="420" spans="1:3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row>
    <row r="421" spans="1:3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row>
    <row r="422" spans="1:3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row>
    <row r="423" spans="1:3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row>
    <row r="424" spans="1:3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row>
    <row r="425" spans="1:3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row>
    <row r="426" spans="1:3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row>
    <row r="427" spans="1:3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row>
    <row r="428" spans="1:32"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row>
    <row r="429" spans="1:32"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row>
    <row r="430" spans="1:32"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row>
    <row r="431" spans="1:32"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row>
    <row r="432" spans="1: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row>
    <row r="433" spans="1:32"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row>
    <row r="434" spans="1:32"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row>
    <row r="435" spans="1:32"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row>
    <row r="436" spans="1:32"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row>
    <row r="437" spans="1:32"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row>
    <row r="438" spans="1:32"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row>
    <row r="439" spans="1:32"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row>
    <row r="440" spans="1:32"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row>
    <row r="441" spans="1:32"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row>
    <row r="442" spans="1:3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row>
    <row r="443" spans="1:32"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row>
    <row r="444" spans="1:32"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row>
    <row r="445" spans="1:32"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row>
    <row r="446" spans="1:32"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row>
    <row r="447" spans="1:32"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row>
    <row r="448" spans="1:32"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row>
    <row r="449" spans="1:32"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row>
    <row r="450" spans="1:32"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row>
    <row r="451" spans="1:32"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row>
    <row r="452" spans="1:3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row>
    <row r="453" spans="1:32"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row>
    <row r="454" spans="1:32"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row>
    <row r="455" spans="1:32"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row>
    <row r="456" spans="1:32"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row>
    <row r="457" spans="1:32"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row>
    <row r="458" spans="1:32"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row>
    <row r="459" spans="1:32"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row>
    <row r="460" spans="1:32"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row>
    <row r="461" spans="1:32"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row>
    <row r="462" spans="1:3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row>
    <row r="463" spans="1:32"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row>
    <row r="464" spans="1:32"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row>
    <row r="465" spans="1:32"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row>
    <row r="466" spans="1:32"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row>
    <row r="467" spans="1:32"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row>
    <row r="468" spans="1:32"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row>
    <row r="469" spans="1:32"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row>
    <row r="470" spans="1:32"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row>
    <row r="471" spans="1:32"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row>
    <row r="472" spans="1:3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row>
    <row r="473" spans="1:32"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row>
    <row r="474" spans="1:32"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row>
    <row r="475" spans="1:32"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row>
    <row r="476" spans="1:32"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row>
    <row r="477" spans="1:32"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row>
    <row r="478" spans="1:32"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row>
    <row r="479" spans="1:32"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row>
    <row r="480" spans="1:32"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row>
    <row r="481" spans="1:32"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row>
    <row r="482" spans="1:3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row>
    <row r="483" spans="1:32"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row>
    <row r="484" spans="1:32"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row>
    <row r="485" spans="1:32"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row>
    <row r="486" spans="1:32"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row>
    <row r="487" spans="1:32"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row>
    <row r="488" spans="1:32"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row>
    <row r="489" spans="1:32"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row>
    <row r="490" spans="1:32"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row>
    <row r="491" spans="1:32"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row>
    <row r="492" spans="1:3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row>
    <row r="493" spans="1:32"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row>
    <row r="494" spans="1:32"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row>
    <row r="495" spans="1:32"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row>
    <row r="496" spans="1:32"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row>
    <row r="497" spans="1:32"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row>
    <row r="498" spans="1:32"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row>
    <row r="499" spans="1:32"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row>
    <row r="500" spans="1:32"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row>
    <row r="501" spans="1:32"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row>
    <row r="502" spans="1:3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row>
    <row r="503" spans="1:32"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row>
    <row r="504" spans="1:32"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row>
    <row r="505" spans="1:32"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row>
    <row r="506" spans="1:32"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row>
    <row r="507" spans="1:32"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row>
    <row r="508" spans="1:32"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row>
    <row r="509" spans="1:32"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row>
    <row r="510" spans="1:32"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row>
    <row r="511" spans="1:32"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row>
    <row r="512" spans="1:3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row>
    <row r="513" spans="1:32"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row>
    <row r="514" spans="1:32"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row>
    <row r="515" spans="1:32"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row>
    <row r="516" spans="1:32"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row>
    <row r="517" spans="1:32"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row>
    <row r="518" spans="1:32"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row>
    <row r="519" spans="1:32"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row>
    <row r="520" spans="1:32"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row>
    <row r="521" spans="1:32"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row>
    <row r="522" spans="1:3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row>
    <row r="523" spans="1:32"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row>
    <row r="524" spans="1:32"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row>
    <row r="525" spans="1:32"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row>
    <row r="526" spans="1:32"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row>
    <row r="527" spans="1:32"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row>
    <row r="528" spans="1:32"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row>
    <row r="529" spans="1:32"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row>
    <row r="530" spans="1:32"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row>
    <row r="531" spans="1:32"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row>
    <row r="532" spans="1: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row>
    <row r="533" spans="1:32"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row>
    <row r="534" spans="1:32"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row>
    <row r="535" spans="1:32"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row>
    <row r="536" spans="1:32"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row>
    <row r="537" spans="1:32"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row>
    <row r="538" spans="1:32"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row>
    <row r="539" spans="1:32"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row>
    <row r="540" spans="1:32"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row>
    <row r="541" spans="1:32"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row>
    <row r="542" spans="1:3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row>
    <row r="543" spans="1:32"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row>
    <row r="544" spans="1:32"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row>
    <row r="545" spans="1:32"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row>
    <row r="546" spans="1:32"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row>
    <row r="547" spans="1:32"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row>
    <row r="548" spans="1:32"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row>
    <row r="549" spans="1:32"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row>
    <row r="550" spans="1:32"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row>
    <row r="551" spans="1:32"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row>
    <row r="552" spans="1:3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row>
    <row r="553" spans="1:32"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row>
    <row r="554" spans="1:32"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row>
    <row r="555" spans="1:32"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row>
    <row r="556" spans="1:32"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row>
    <row r="557" spans="1:32"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row>
    <row r="558" spans="1:32"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row>
    <row r="559" spans="1:32"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row>
    <row r="560" spans="1:32"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row>
    <row r="561" spans="1:32"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row>
    <row r="562" spans="1:3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row>
    <row r="563" spans="1:32"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row>
    <row r="564" spans="1:32"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row>
    <row r="565" spans="1:32"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row>
    <row r="566" spans="1:32"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row>
    <row r="567" spans="1:32"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row>
    <row r="568" spans="1:32"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row>
    <row r="569" spans="1:32"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row>
    <row r="570" spans="1:32"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row>
    <row r="571" spans="1:32"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row>
    <row r="572" spans="1:3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row>
    <row r="573" spans="1:32"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row>
    <row r="574" spans="1:32"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row>
    <row r="575" spans="1:32"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row>
    <row r="576" spans="1:32"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row>
    <row r="577" spans="1:32"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row>
    <row r="578" spans="1:32"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row>
    <row r="579" spans="1:32"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row>
    <row r="580" spans="1:32"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row>
    <row r="581" spans="1:32"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row>
    <row r="582" spans="1:3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row>
    <row r="583" spans="1:32"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row>
    <row r="584" spans="1:32"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row>
    <row r="585" spans="1:32"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row>
    <row r="586" spans="1:32"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row>
    <row r="587" spans="1:32"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row>
    <row r="588" spans="1:32"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row>
    <row r="589" spans="1:32"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row>
    <row r="590" spans="1:32"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row>
    <row r="591" spans="1:32"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row>
    <row r="592" spans="1:3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row>
    <row r="593" spans="1:32"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row>
    <row r="594" spans="1:32"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row>
    <row r="595" spans="1:32"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row>
    <row r="596" spans="1:32"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row>
    <row r="597" spans="1:32"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row>
    <row r="598" spans="1:32"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row>
    <row r="599" spans="1:32"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row>
    <row r="600" spans="1:32"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row>
    <row r="601" spans="1:32"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row>
    <row r="602" spans="1:3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row>
    <row r="603" spans="1:32"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row>
    <row r="604" spans="1:32"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row>
    <row r="605" spans="1:32"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row>
    <row r="606" spans="1:32"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row>
    <row r="607" spans="1:32"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row>
    <row r="608" spans="1:32"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row>
    <row r="609" spans="1:32"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row>
    <row r="610" spans="1:32"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row>
    <row r="611" spans="1:32"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row>
    <row r="612" spans="1:3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row>
    <row r="613" spans="1:32"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row>
    <row r="614" spans="1:32"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row>
    <row r="615" spans="1:32"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row>
    <row r="616" spans="1:32"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row>
    <row r="617" spans="1:32"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row>
    <row r="618" spans="1:32"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row>
    <row r="619" spans="1:32"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row>
    <row r="620" spans="1:32"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row>
    <row r="621" spans="1:32"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row>
    <row r="622" spans="1:3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row>
    <row r="623" spans="1:32"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row>
    <row r="624" spans="1:32"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row>
    <row r="625" spans="1:32"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row>
    <row r="626" spans="1:32"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row>
    <row r="627" spans="1:32"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row>
    <row r="628" spans="1:32"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row>
    <row r="629" spans="1:32"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row>
    <row r="630" spans="1:32"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row>
    <row r="631" spans="1:32"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row>
    <row r="632" spans="1: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row>
    <row r="633" spans="1:32"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row>
    <row r="634" spans="1:32"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row>
    <row r="635" spans="1:32"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row>
    <row r="636" spans="1:32"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row>
    <row r="637" spans="1:32"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row>
    <row r="638" spans="1:32"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row>
    <row r="639" spans="1:32"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row>
    <row r="640" spans="1:32"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row>
    <row r="641" spans="1:32"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row>
    <row r="642" spans="1:3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row>
    <row r="643" spans="1:32"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row>
    <row r="644" spans="1:32"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row>
    <row r="645" spans="1:32"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row>
    <row r="646" spans="1:32"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row>
    <row r="647" spans="1:32"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row>
    <row r="648" spans="1:32"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row>
    <row r="649" spans="1:32"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row>
    <row r="650" spans="1:32"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row>
    <row r="651" spans="1:32"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row>
    <row r="652" spans="1:3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row>
    <row r="653" spans="1:32"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row>
    <row r="654" spans="1:32"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row>
    <row r="655" spans="1:32"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row>
    <row r="656" spans="1:32"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row>
    <row r="657" spans="1:32"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row>
    <row r="658" spans="1:32"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row>
    <row r="659" spans="1:32"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row>
    <row r="660" spans="1:32"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row>
    <row r="661" spans="1:32"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row>
    <row r="662" spans="1:3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row>
    <row r="663" spans="1:32"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row>
    <row r="664" spans="1:32"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row>
    <row r="665" spans="1:32"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row>
    <row r="666" spans="1:32"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row>
    <row r="667" spans="1:32"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row>
    <row r="668" spans="1:32"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row>
    <row r="669" spans="1:32"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row>
    <row r="670" spans="1:32"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row>
    <row r="671" spans="1:32"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row>
    <row r="672" spans="1:3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row>
    <row r="673" spans="1:32"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row>
    <row r="674" spans="1:32"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row>
    <row r="675" spans="1:32"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row>
    <row r="676" spans="1:32"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row>
    <row r="677" spans="1:32"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row>
    <row r="678" spans="1:32"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row>
    <row r="679" spans="1:32"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row>
    <row r="680" spans="1:32"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row>
    <row r="681" spans="1:32"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row>
    <row r="682" spans="1:3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row>
    <row r="683" spans="1:32"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row>
    <row r="684" spans="1:32"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row>
    <row r="685" spans="1:32"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row>
    <row r="686" spans="1:32"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row>
    <row r="687" spans="1:32"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row>
    <row r="688" spans="1:32"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row>
    <row r="689" spans="1:32"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row>
    <row r="690" spans="1:32"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row>
    <row r="691" spans="1:32"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row>
    <row r="692" spans="1:3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row>
    <row r="693" spans="1:32"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row>
    <row r="694" spans="1:32"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row>
    <row r="695" spans="1:32"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row>
    <row r="696" spans="1:32"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row>
    <row r="697" spans="1:32"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row>
    <row r="698" spans="1:32"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row>
    <row r="699" spans="1:32"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row>
    <row r="700" spans="1:32"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row>
    <row r="701" spans="1:32"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row>
    <row r="702" spans="1:3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row>
    <row r="703" spans="1:32"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row>
    <row r="704" spans="1:32"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row>
    <row r="705" spans="1:32"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row>
    <row r="706" spans="1:32"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row>
    <row r="707" spans="1:32"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row>
    <row r="708" spans="1:32"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row>
    <row r="709" spans="1:32"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row>
    <row r="710" spans="1:32"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row>
    <row r="711" spans="1:32"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row>
    <row r="712" spans="1:3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row>
    <row r="713" spans="1:32"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row>
    <row r="714" spans="1:32"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row>
    <row r="715" spans="1:32"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row>
    <row r="716" spans="1:32"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row>
    <row r="717" spans="1:32"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row>
    <row r="718" spans="1:32"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row>
    <row r="719" spans="1:32"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row>
    <row r="720" spans="1:32"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row>
    <row r="721" spans="1:32"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row>
    <row r="722" spans="1:3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row>
    <row r="723" spans="1:32"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row>
    <row r="724" spans="1:32"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row>
    <row r="725" spans="1:32"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row>
    <row r="726" spans="1:32"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row>
    <row r="727" spans="1:32"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row>
    <row r="728" spans="1:32"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row>
    <row r="729" spans="1:32"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row>
    <row r="730" spans="1:32"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row>
    <row r="731" spans="1:32"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row>
    <row r="732" spans="1: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row>
    <row r="733" spans="1:32"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row>
    <row r="734" spans="1:32"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row>
    <row r="735" spans="1:32"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row>
    <row r="736" spans="1:32"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row>
    <row r="737" spans="1:32"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row>
    <row r="738" spans="1:32"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row>
    <row r="739" spans="1:32"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row>
    <row r="740" spans="1:32"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row>
    <row r="741" spans="1:32"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row>
    <row r="742" spans="1:3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row>
    <row r="743" spans="1:32"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row>
    <row r="744" spans="1:32"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row>
    <row r="745" spans="1:32"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row>
    <row r="746" spans="1:32"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row>
    <row r="747" spans="1:32"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row>
    <row r="748" spans="1:32"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row>
    <row r="749" spans="1:32"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row>
    <row r="750" spans="1:32"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row>
    <row r="751" spans="1:32"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row>
    <row r="752" spans="1:3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row>
    <row r="753" spans="1:32"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row>
    <row r="754" spans="1:32"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row>
    <row r="755" spans="1:32"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row>
    <row r="756" spans="1:32"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row>
    <row r="757" spans="1:32"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row>
    <row r="758" spans="1:32"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row>
    <row r="759" spans="1:32"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row>
    <row r="760" spans="1:32"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row>
    <row r="761" spans="1:32"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row>
    <row r="762" spans="1:3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row>
    <row r="763" spans="1:32"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row>
    <row r="764" spans="1:32"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row>
    <row r="765" spans="1:32"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row>
    <row r="766" spans="1:32"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row>
    <row r="767" spans="1:32"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row>
    <row r="768" spans="1:32"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row>
    <row r="769" spans="1:32"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row>
    <row r="770" spans="1:32"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row>
    <row r="771" spans="1:32"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row>
    <row r="772" spans="1:3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row>
    <row r="773" spans="1:32"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row>
    <row r="774" spans="1:32"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row>
    <row r="775" spans="1:32"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row>
    <row r="776" spans="1:32"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row>
    <row r="777" spans="1:32"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row>
    <row r="778" spans="1:32"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row>
    <row r="779" spans="1:32"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row>
    <row r="780" spans="1:32"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row>
    <row r="781" spans="1:32"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row>
    <row r="782" spans="1:3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row>
    <row r="783" spans="1:32"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row>
    <row r="784" spans="1:32"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row>
    <row r="785" spans="1:32"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row>
    <row r="786" spans="1:32"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row>
    <row r="787" spans="1:32"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row>
    <row r="788" spans="1:32"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row>
    <row r="789" spans="1:32"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row>
    <row r="790" spans="1:32"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row>
    <row r="791" spans="1:32"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row>
    <row r="792" spans="1:3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row>
    <row r="793" spans="1:32"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row>
    <row r="794" spans="1:32"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row>
    <row r="795" spans="1:32"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row>
    <row r="796" spans="1:32"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row>
    <row r="797" spans="1:32"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row>
    <row r="798" spans="1:32"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row>
    <row r="799" spans="1:32"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row>
    <row r="800" spans="1:32"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row>
    <row r="801" spans="1:32"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row>
    <row r="802" spans="1:3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row>
    <row r="803" spans="1:32"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row>
    <row r="804" spans="1:32"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row>
    <row r="805" spans="1:32"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row>
    <row r="806" spans="1:32"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row>
    <row r="807" spans="1:32"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row>
    <row r="808" spans="1:32"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row>
    <row r="809" spans="1:32"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row>
    <row r="810" spans="1:32"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row>
    <row r="811" spans="1:32"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row>
    <row r="812" spans="1:3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row>
    <row r="813" spans="1:32"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row>
    <row r="814" spans="1:32"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row>
    <row r="815" spans="1:32"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row>
    <row r="816" spans="1:32"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row>
    <row r="817" spans="1:32"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row>
    <row r="818" spans="1:32"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row>
    <row r="819" spans="1:32"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row>
    <row r="820" spans="1:32"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row>
    <row r="821" spans="1:32"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row>
    <row r="822" spans="1:3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row>
    <row r="823" spans="1:32"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row>
    <row r="824" spans="1:32"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row>
    <row r="825" spans="1:32"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row>
    <row r="826" spans="1:32"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row>
    <row r="827" spans="1:32"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row>
    <row r="828" spans="1:32"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row>
    <row r="829" spans="1:32"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row>
    <row r="830" spans="1:32"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row>
    <row r="831" spans="1:32"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row>
    <row r="832" spans="1: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row>
    <row r="833" spans="1:32"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row>
    <row r="834" spans="1:32"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row>
    <row r="835" spans="1:32"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row>
    <row r="836" spans="1:32"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row>
    <row r="837" spans="1:32"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row>
    <row r="838" spans="1:32"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row>
    <row r="839" spans="1:32"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row>
    <row r="840" spans="1:32"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row>
    <row r="841" spans="1:32"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row>
    <row r="842" spans="1:3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row>
    <row r="843" spans="1:32"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row>
    <row r="844" spans="1:32"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row>
    <row r="845" spans="1:32"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row>
    <row r="846" spans="1:32"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row>
    <row r="847" spans="1:32"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row>
    <row r="848" spans="1:32"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row>
    <row r="849" spans="1:32"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row>
    <row r="850" spans="1:32"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row>
    <row r="851" spans="1:32"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row>
    <row r="852" spans="1:3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row>
    <row r="853" spans="1:32"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row>
    <row r="854" spans="1:32"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row>
    <row r="855" spans="1:32"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row>
    <row r="856" spans="1:32"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row>
    <row r="857" spans="1:32"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row>
    <row r="858" spans="1:32"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row>
    <row r="859" spans="1:32"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row>
    <row r="860" spans="1:32"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row>
    <row r="861" spans="1:32"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row>
    <row r="862" spans="1:3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row>
    <row r="863" spans="1:32"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row>
    <row r="864" spans="1:32"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row>
    <row r="865" spans="1:32"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row>
    <row r="866" spans="1:32"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row>
    <row r="867" spans="1:32"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row>
    <row r="868" spans="1:32"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row>
    <row r="869" spans="1:32"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row>
    <row r="870" spans="1:32"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row>
    <row r="871" spans="1:32"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row>
    <row r="872" spans="1:3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row>
    <row r="873" spans="1:32"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row>
    <row r="874" spans="1:32"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row>
    <row r="875" spans="1:32"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row>
    <row r="876" spans="1:32"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row>
    <row r="877" spans="1:32"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row>
    <row r="878" spans="1:32"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row>
    <row r="879" spans="1:32"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row>
    <row r="880" spans="1:32"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row>
    <row r="881" spans="1:32"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row>
    <row r="882" spans="1:3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row>
    <row r="883" spans="1:32"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row>
    <row r="884" spans="1:32"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row>
    <row r="885" spans="1:32"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row>
    <row r="886" spans="1:32"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row>
    <row r="887" spans="1:32"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row>
    <row r="888" spans="1:32"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row>
    <row r="889" spans="1:32"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row>
    <row r="890" spans="1:32"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row>
    <row r="891" spans="1:32"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row>
    <row r="892" spans="1:3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row>
    <row r="893" spans="1:32"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row>
    <row r="894" spans="1:32"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row>
    <row r="895" spans="1:32"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row>
    <row r="896" spans="1:32"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row>
    <row r="897" spans="1:32"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row>
    <row r="898" spans="1:32"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row>
    <row r="899" spans="1:32"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row>
    <row r="900" spans="1:32"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row>
    <row r="901" spans="1:32"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row>
    <row r="902" spans="1:3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row>
    <row r="903" spans="1:32"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row>
    <row r="904" spans="1:32"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row>
    <row r="905" spans="1:32"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row>
    <row r="906" spans="1:32"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row>
    <row r="907" spans="1:32"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row>
    <row r="908" spans="1:32"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row>
    <row r="909" spans="1:32"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row>
    <row r="910" spans="1:32"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row>
    <row r="911" spans="1:32"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row>
    <row r="912" spans="1:3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row>
    <row r="913" spans="1:32"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row>
    <row r="914" spans="1:32"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row>
    <row r="915" spans="1:32"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row>
    <row r="916" spans="1:32"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row>
    <row r="917" spans="1:32"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row>
    <row r="918" spans="1:32"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row>
    <row r="919" spans="1:32"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row>
    <row r="920" spans="1:32"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row>
    <row r="921" spans="1:32"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row>
    <row r="922" spans="1:3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row>
    <row r="923" spans="1:32"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row>
    <row r="924" spans="1:32"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row>
    <row r="925" spans="1:32"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row>
    <row r="926" spans="1:32"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row>
    <row r="927" spans="1:32"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row>
    <row r="928" spans="1:32"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row>
    <row r="929" spans="1:32"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row>
    <row r="930" spans="1:32"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row>
    <row r="931" spans="1:32"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row>
    <row r="932" spans="1: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row>
    <row r="933" spans="1:32"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row>
    <row r="934" spans="1:32"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row>
    <row r="935" spans="1:32"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row>
    <row r="936" spans="1:32"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row>
    <row r="937" spans="1:32"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row>
    <row r="938" spans="1:32"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row>
    <row r="939" spans="1:32"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row>
    <row r="940" spans="1:32"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row>
    <row r="941" spans="1:32"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row>
    <row r="942" spans="1:3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row>
    <row r="943" spans="1:32"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row>
    <row r="944" spans="1:32"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row>
    <row r="945" spans="1:32"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row>
    <row r="946" spans="1:32"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row>
    <row r="947" spans="1:32"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row>
    <row r="948" spans="1:32"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row>
    <row r="949" spans="1:32"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row>
    <row r="950" spans="1:32"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row>
    <row r="951" spans="1:32"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row>
    <row r="952" spans="1:3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row>
    <row r="953" spans="1:32"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row>
    <row r="954" spans="1:32"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row>
    <row r="955" spans="1:32"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row>
    <row r="956" spans="1:32"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row>
    <row r="957" spans="1:32"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row>
    <row r="958" spans="1:32"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row>
    <row r="959" spans="1:32"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row>
    <row r="960" spans="1:32"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row>
    <row r="961" spans="1:32"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row>
    <row r="962" spans="1:3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row>
    <row r="963" spans="1:32"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row>
    <row r="964" spans="1:32"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row>
    <row r="965" spans="1:32"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row>
    <row r="966" spans="1:32"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row>
    <row r="967" spans="1:32"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row>
    <row r="968" spans="1:32"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row>
    <row r="969" spans="1:32"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row>
    <row r="970" spans="1:32"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row>
    <row r="971" spans="1:32"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row>
    <row r="972" spans="1:3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row>
    <row r="973" spans="1:32"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row>
    <row r="974" spans="1:32"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row>
    <row r="975" spans="1:32"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row>
    <row r="976" spans="1:32"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row>
    <row r="977" spans="1:32"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row>
    <row r="978" spans="1:32"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row>
    <row r="979" spans="1:32"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row>
    <row r="980" spans="1:32"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row>
    <row r="981" spans="1:32"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row>
    <row r="982" spans="1:3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row>
    <row r="983" spans="1:32"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row>
    <row r="984" spans="1:32"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row>
    <row r="985" spans="1:32"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row>
    <row r="986" spans="1:32"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row>
    <row r="987" spans="1:32"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row>
    <row r="988" spans="1:32"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row>
    <row r="989" spans="1:32"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row>
    <row r="990" spans="1:32"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row>
    <row r="991" spans="1:32"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row>
    <row r="992" spans="1:3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row>
    <row r="993" spans="1:32"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row>
    <row r="994" spans="1:32"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row>
    <row r="995" spans="1:32"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row>
    <row r="996" spans="1:32"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row>
    <row r="997" spans="1:32"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row>
    <row r="998" spans="1:32"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row>
    <row r="999" spans="1:32"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row>
    <row r="1000" spans="1:32"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row>
  </sheetData>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K1000"/>
  <sheetViews>
    <sheetView showGridLines="0" tabSelected="1" topLeftCell="A4" workbookViewId="0">
      <selection activeCell="D5" sqref="D5:Q5"/>
    </sheetView>
  </sheetViews>
  <sheetFormatPr defaultColWidth="14.42578125" defaultRowHeight="15" customHeight="1"/>
  <cols>
    <col min="1" max="1" width="1.7109375" customWidth="1"/>
    <col min="2" max="2" width="7.42578125" customWidth="1"/>
    <col min="3" max="3" width="30.7109375" customWidth="1"/>
    <col min="4" max="10" width="10.7109375" customWidth="1"/>
    <col min="11" max="11" width="30.7109375" customWidth="1"/>
    <col min="12" max="17" width="10.7109375" customWidth="1"/>
    <col min="18" max="19" width="1.7109375" customWidth="1"/>
    <col min="20" max="37" width="6.85546875" hidden="1" customWidth="1"/>
  </cols>
  <sheetData>
    <row r="1" spans="1:37" ht="7.5" customHeight="1">
      <c r="A1" s="56"/>
      <c r="B1" s="57"/>
      <c r="C1" s="58"/>
      <c r="D1" s="57"/>
      <c r="E1" s="57"/>
      <c r="F1" s="57"/>
      <c r="G1" s="57"/>
      <c r="H1" s="57"/>
      <c r="I1" s="57"/>
      <c r="J1" s="57"/>
      <c r="K1" s="58"/>
      <c r="L1" s="57"/>
      <c r="M1" s="57"/>
      <c r="N1" s="57"/>
      <c r="O1" s="57"/>
      <c r="P1" s="57"/>
      <c r="Q1" s="57"/>
      <c r="R1" s="57"/>
      <c r="S1" s="57"/>
      <c r="T1" s="57"/>
      <c r="U1" s="57"/>
      <c r="V1" s="57"/>
      <c r="W1" s="57"/>
      <c r="X1" s="57"/>
      <c r="Y1" s="57"/>
      <c r="Z1" s="57"/>
      <c r="AA1" s="57"/>
      <c r="AB1" s="57"/>
      <c r="AC1" s="57"/>
      <c r="AD1" s="57"/>
      <c r="AE1" s="57"/>
      <c r="AF1" s="57"/>
      <c r="AG1" s="57"/>
      <c r="AH1" s="57"/>
      <c r="AI1" s="57"/>
      <c r="AJ1" s="57"/>
      <c r="AK1" s="57"/>
    </row>
    <row r="2" spans="1:37" ht="30" customHeight="1">
      <c r="A2" s="56"/>
      <c r="B2" s="59"/>
      <c r="C2" s="60"/>
      <c r="D2" s="59"/>
      <c r="E2" s="59"/>
      <c r="F2" s="59"/>
      <c r="G2" s="59"/>
      <c r="H2" s="59"/>
      <c r="I2" s="59"/>
      <c r="J2" s="59"/>
      <c r="K2" s="60"/>
      <c r="L2" s="59"/>
      <c r="M2" s="59"/>
      <c r="N2" s="59"/>
      <c r="O2" s="59"/>
      <c r="P2" s="59"/>
      <c r="Q2" s="59"/>
      <c r="R2" s="61"/>
      <c r="S2" s="57"/>
      <c r="T2" s="57"/>
      <c r="U2" s="57"/>
      <c r="V2" s="57"/>
      <c r="W2" s="57"/>
      <c r="X2" s="57"/>
      <c r="Y2" s="57"/>
      <c r="Z2" s="57"/>
      <c r="AA2" s="57"/>
      <c r="AB2" s="57"/>
      <c r="AC2" s="57"/>
      <c r="AD2" s="57"/>
      <c r="AE2" s="57"/>
      <c r="AF2" s="57"/>
      <c r="AG2" s="57"/>
      <c r="AH2" s="57"/>
      <c r="AI2" s="57"/>
      <c r="AJ2" s="57"/>
      <c r="AK2" s="57"/>
    </row>
    <row r="3" spans="1:37" ht="30" customHeight="1">
      <c r="A3" s="56"/>
      <c r="B3" s="59"/>
      <c r="C3" s="494" t="s">
        <v>68</v>
      </c>
      <c r="D3" s="489"/>
      <c r="E3" s="489"/>
      <c r="F3" s="489"/>
      <c r="G3" s="489"/>
      <c r="H3" s="489"/>
      <c r="I3" s="489"/>
      <c r="J3" s="489"/>
      <c r="K3" s="489"/>
      <c r="L3" s="489"/>
      <c r="M3" s="489"/>
      <c r="N3" s="489"/>
      <c r="O3" s="489"/>
      <c r="P3" s="489"/>
      <c r="Q3" s="493"/>
      <c r="R3" s="61"/>
      <c r="S3" s="57"/>
      <c r="T3" s="57"/>
      <c r="U3" s="57"/>
      <c r="V3" s="57"/>
      <c r="W3" s="57"/>
      <c r="X3" s="57"/>
      <c r="Y3" s="57"/>
      <c r="Z3" s="57"/>
      <c r="AA3" s="57"/>
      <c r="AB3" s="57"/>
      <c r="AC3" s="57"/>
      <c r="AD3" s="57"/>
      <c r="AE3" s="57"/>
      <c r="AF3" s="57"/>
      <c r="AG3" s="57"/>
      <c r="AH3" s="57"/>
      <c r="AI3" s="57"/>
      <c r="AJ3" s="57"/>
      <c r="AK3" s="57"/>
    </row>
    <row r="4" spans="1:37" ht="7.5" customHeight="1">
      <c r="A4" s="56"/>
      <c r="B4" s="59"/>
      <c r="C4" s="60"/>
      <c r="D4" s="59"/>
      <c r="E4" s="59"/>
      <c r="F4" s="59"/>
      <c r="G4" s="59"/>
      <c r="H4" s="59"/>
      <c r="I4" s="59"/>
      <c r="J4" s="59"/>
      <c r="K4" s="60"/>
      <c r="L4" s="59"/>
      <c r="M4" s="59"/>
      <c r="N4" s="59"/>
      <c r="O4" s="59"/>
      <c r="P4" s="59"/>
      <c r="Q4" s="59"/>
      <c r="R4" s="61"/>
      <c r="S4" s="57"/>
      <c r="T4" s="57"/>
      <c r="U4" s="57"/>
      <c r="V4" s="57"/>
      <c r="W4" s="57"/>
      <c r="X4" s="57"/>
      <c r="Y4" s="57"/>
      <c r="Z4" s="57"/>
      <c r="AA4" s="57"/>
      <c r="AB4" s="57"/>
      <c r="AC4" s="57"/>
      <c r="AD4" s="57"/>
      <c r="AE4" s="57"/>
      <c r="AF4" s="57"/>
      <c r="AG4" s="57"/>
      <c r="AH4" s="57"/>
      <c r="AI4" s="57"/>
      <c r="AJ4" s="57"/>
      <c r="AK4" s="57"/>
    </row>
    <row r="5" spans="1:37" ht="30" customHeight="1">
      <c r="A5" s="56"/>
      <c r="B5" s="62"/>
      <c r="C5" s="63" t="s">
        <v>21</v>
      </c>
      <c r="D5" s="461" t="str">
        <f>IF('START - AWARD DETAILS'!$D$13="","",'START - AWARD DETAILS'!$D$13)</f>
        <v/>
      </c>
      <c r="E5" s="458"/>
      <c r="F5" s="458"/>
      <c r="G5" s="458"/>
      <c r="H5" s="458"/>
      <c r="I5" s="458"/>
      <c r="J5" s="458"/>
      <c r="K5" s="458"/>
      <c r="L5" s="458"/>
      <c r="M5" s="458"/>
      <c r="N5" s="458"/>
      <c r="O5" s="458"/>
      <c r="P5" s="458"/>
      <c r="Q5" s="460"/>
      <c r="R5" s="61"/>
      <c r="S5" s="57"/>
      <c r="T5" s="57"/>
      <c r="U5" s="57"/>
      <c r="V5" s="57"/>
      <c r="W5" s="57"/>
      <c r="X5" s="57"/>
      <c r="Y5" s="57"/>
      <c r="Z5" s="57"/>
      <c r="AA5" s="57"/>
      <c r="AB5" s="57"/>
      <c r="AC5" s="57"/>
      <c r="AD5" s="57"/>
      <c r="AE5" s="57"/>
      <c r="AF5" s="57"/>
      <c r="AG5" s="57"/>
      <c r="AH5" s="57"/>
      <c r="AI5" s="57"/>
      <c r="AJ5" s="57"/>
      <c r="AK5" s="57"/>
    </row>
    <row r="6" spans="1:37" ht="7.5" customHeight="1">
      <c r="A6" s="56"/>
      <c r="B6" s="62"/>
      <c r="C6" s="64"/>
      <c r="D6" s="62"/>
      <c r="E6" s="62"/>
      <c r="F6" s="62"/>
      <c r="G6" s="62"/>
      <c r="H6" s="62"/>
      <c r="I6" s="62"/>
      <c r="J6" s="65"/>
      <c r="K6" s="64"/>
      <c r="L6" s="59"/>
      <c r="M6" s="59"/>
      <c r="N6" s="59"/>
      <c r="O6" s="59"/>
      <c r="P6" s="59"/>
      <c r="Q6" s="59"/>
      <c r="R6" s="61"/>
      <c r="S6" s="57"/>
      <c r="T6" s="57"/>
      <c r="U6" s="57"/>
      <c r="V6" s="57"/>
      <c r="W6" s="57"/>
      <c r="X6" s="57"/>
      <c r="Y6" s="57"/>
      <c r="Z6" s="57"/>
      <c r="AA6" s="57"/>
      <c r="AB6" s="57"/>
      <c r="AC6" s="57"/>
      <c r="AD6" s="57"/>
      <c r="AE6" s="57"/>
      <c r="AF6" s="57"/>
      <c r="AG6" s="57"/>
      <c r="AH6" s="57"/>
      <c r="AI6" s="57"/>
      <c r="AJ6" s="57"/>
      <c r="AK6" s="57"/>
    </row>
    <row r="7" spans="1:37" ht="30" customHeight="1">
      <c r="A7" s="56"/>
      <c r="B7" s="62"/>
      <c r="C7" s="66" t="s">
        <v>22</v>
      </c>
      <c r="D7" s="461" t="str">
        <f>IF('START - AWARD DETAILS'!$D$14="","",'START - AWARD DETAILS'!$D$14)</f>
        <v/>
      </c>
      <c r="E7" s="458"/>
      <c r="F7" s="458"/>
      <c r="G7" s="458"/>
      <c r="H7" s="458"/>
      <c r="I7" s="458"/>
      <c r="J7" s="458"/>
      <c r="K7" s="458"/>
      <c r="L7" s="458"/>
      <c r="M7" s="458"/>
      <c r="N7" s="458"/>
      <c r="O7" s="458"/>
      <c r="P7" s="458"/>
      <c r="Q7" s="460"/>
      <c r="R7" s="61"/>
      <c r="S7" s="57"/>
      <c r="T7" s="57"/>
      <c r="U7" s="57"/>
      <c r="V7" s="57"/>
      <c r="W7" s="57"/>
      <c r="X7" s="57"/>
      <c r="Y7" s="57"/>
      <c r="Z7" s="57"/>
      <c r="AA7" s="57"/>
      <c r="AB7" s="57"/>
      <c r="AC7" s="57"/>
      <c r="AD7" s="57"/>
      <c r="AE7" s="57"/>
      <c r="AF7" s="57"/>
      <c r="AG7" s="57"/>
      <c r="AH7" s="57"/>
      <c r="AI7" s="57"/>
      <c r="AJ7" s="57"/>
      <c r="AK7" s="57"/>
    </row>
    <row r="8" spans="1:37" ht="7.5" customHeight="1">
      <c r="A8" s="56"/>
      <c r="B8" s="59"/>
      <c r="C8" s="60"/>
      <c r="D8" s="59"/>
      <c r="E8" s="59"/>
      <c r="F8" s="59"/>
      <c r="G8" s="59"/>
      <c r="H8" s="59"/>
      <c r="I8" s="59"/>
      <c r="J8" s="59"/>
      <c r="K8" s="60"/>
      <c r="L8" s="59"/>
      <c r="M8" s="59"/>
      <c r="N8" s="59"/>
      <c r="O8" s="59"/>
      <c r="P8" s="59"/>
      <c r="Q8" s="59"/>
      <c r="R8" s="61"/>
      <c r="S8" s="57"/>
      <c r="T8" s="57"/>
      <c r="U8" s="57"/>
      <c r="V8" s="57"/>
      <c r="W8" s="57"/>
      <c r="X8" s="57"/>
      <c r="Y8" s="57"/>
      <c r="Z8" s="57"/>
      <c r="AA8" s="57"/>
      <c r="AB8" s="57"/>
      <c r="AC8" s="57"/>
      <c r="AD8" s="57"/>
      <c r="AE8" s="57"/>
      <c r="AF8" s="57"/>
      <c r="AG8" s="57"/>
      <c r="AH8" s="57"/>
      <c r="AI8" s="57"/>
      <c r="AJ8" s="57"/>
      <c r="AK8" s="57"/>
    </row>
    <row r="9" spans="1:37" ht="30" customHeight="1">
      <c r="A9" s="56"/>
      <c r="B9" s="59"/>
      <c r="C9" s="459" t="s">
        <v>23</v>
      </c>
      <c r="D9" s="458"/>
      <c r="E9" s="458"/>
      <c r="F9" s="458"/>
      <c r="G9" s="458"/>
      <c r="H9" s="458"/>
      <c r="I9" s="458"/>
      <c r="J9" s="458"/>
      <c r="K9" s="458"/>
      <c r="L9" s="458"/>
      <c r="M9" s="458"/>
      <c r="N9" s="458"/>
      <c r="O9" s="458"/>
      <c r="P9" s="458"/>
      <c r="Q9" s="460"/>
      <c r="R9" s="61"/>
      <c r="S9" s="57"/>
      <c r="T9" s="57"/>
      <c r="U9" s="57"/>
      <c r="V9" s="57"/>
      <c r="W9" s="57"/>
      <c r="X9" s="57"/>
      <c r="Y9" s="57"/>
      <c r="Z9" s="57"/>
      <c r="AA9" s="57"/>
      <c r="AB9" s="57"/>
      <c r="AC9" s="57"/>
      <c r="AD9" s="57"/>
      <c r="AE9" s="57"/>
      <c r="AF9" s="57"/>
      <c r="AG9" s="57"/>
      <c r="AH9" s="57"/>
      <c r="AI9" s="57"/>
      <c r="AJ9" s="57"/>
      <c r="AK9" s="57"/>
    </row>
    <row r="10" spans="1:37" ht="7.5" customHeight="1">
      <c r="A10" s="56"/>
      <c r="B10" s="59"/>
      <c r="C10" s="60"/>
      <c r="D10" s="59"/>
      <c r="E10" s="59"/>
      <c r="F10" s="59"/>
      <c r="G10" s="59"/>
      <c r="H10" s="59"/>
      <c r="I10" s="59"/>
      <c r="J10" s="59"/>
      <c r="K10" s="60"/>
      <c r="L10" s="59"/>
      <c r="M10" s="59"/>
      <c r="N10" s="59"/>
      <c r="O10" s="59"/>
      <c r="P10" s="59"/>
      <c r="Q10" s="59"/>
      <c r="R10" s="61"/>
      <c r="S10" s="57"/>
      <c r="T10" s="57"/>
      <c r="U10" s="57"/>
      <c r="V10" s="57"/>
      <c r="W10" s="57"/>
      <c r="X10" s="57"/>
      <c r="Y10" s="57"/>
      <c r="Z10" s="57"/>
      <c r="AA10" s="57"/>
      <c r="AB10" s="57"/>
      <c r="AC10" s="57"/>
      <c r="AD10" s="57"/>
      <c r="AE10" s="57"/>
      <c r="AF10" s="57"/>
      <c r="AG10" s="57"/>
      <c r="AH10" s="57"/>
      <c r="AI10" s="57"/>
      <c r="AJ10" s="57"/>
      <c r="AK10" s="57"/>
    </row>
    <row r="11" spans="1:37" ht="7.5" customHeight="1">
      <c r="A11" s="56"/>
      <c r="B11" s="59"/>
      <c r="C11" s="60"/>
      <c r="D11" s="59"/>
      <c r="E11" s="59"/>
      <c r="F11" s="59"/>
      <c r="G11" s="59"/>
      <c r="H11" s="59"/>
      <c r="I11" s="59"/>
      <c r="J11" s="59"/>
      <c r="K11" s="60"/>
      <c r="L11" s="59"/>
      <c r="M11" s="59"/>
      <c r="N11" s="59"/>
      <c r="O11" s="59"/>
      <c r="P11" s="59"/>
      <c r="Q11" s="59"/>
      <c r="R11" s="61"/>
      <c r="S11" s="57"/>
      <c r="T11" s="57"/>
      <c r="U11" s="57"/>
      <c r="V11" s="57"/>
      <c r="W11" s="57"/>
      <c r="X11" s="57"/>
      <c r="Y11" s="57"/>
      <c r="Z11" s="57"/>
      <c r="AA11" s="57"/>
      <c r="AB11" s="57"/>
      <c r="AC11" s="57"/>
      <c r="AD11" s="57"/>
      <c r="AE11" s="57"/>
      <c r="AF11" s="57"/>
      <c r="AG11" s="57"/>
      <c r="AH11" s="57"/>
      <c r="AI11" s="57"/>
      <c r="AJ11" s="57"/>
      <c r="AK11" s="57"/>
    </row>
    <row r="12" spans="1:37" ht="15" customHeight="1">
      <c r="A12" s="56"/>
      <c r="B12" s="59"/>
      <c r="C12" s="67" t="s">
        <v>69</v>
      </c>
      <c r="D12" s="61"/>
      <c r="E12" s="61"/>
      <c r="F12" s="61"/>
      <c r="G12" s="61"/>
      <c r="H12" s="61"/>
      <c r="I12" s="61"/>
      <c r="J12" s="61"/>
      <c r="K12" s="67" t="s">
        <v>69</v>
      </c>
      <c r="L12" s="59"/>
      <c r="M12" s="59"/>
      <c r="N12" s="59"/>
      <c r="O12" s="59"/>
      <c r="P12" s="59"/>
      <c r="Q12" s="59"/>
      <c r="R12" s="61"/>
      <c r="S12" s="57"/>
      <c r="T12" s="57"/>
      <c r="U12" s="57"/>
      <c r="V12" s="57"/>
      <c r="W12" s="57"/>
      <c r="X12" s="57"/>
      <c r="Y12" s="57"/>
      <c r="Z12" s="57"/>
      <c r="AA12" s="57"/>
      <c r="AB12" s="57"/>
      <c r="AC12" s="57"/>
      <c r="AD12" s="57"/>
      <c r="AE12" s="57"/>
      <c r="AF12" s="57"/>
      <c r="AG12" s="57"/>
      <c r="AH12" s="57"/>
      <c r="AI12" s="57"/>
      <c r="AJ12" s="57"/>
      <c r="AK12" s="57"/>
    </row>
    <row r="13" spans="1:37" ht="15" customHeight="1">
      <c r="A13" s="56">
        <v>1</v>
      </c>
      <c r="B13" s="59"/>
      <c r="C13" s="68" t="str">
        <f>IF('START - AWARD DETAILS'!C21="","",'START - AWARD DETAILS'!C21)</f>
        <v/>
      </c>
      <c r="D13" s="61"/>
      <c r="E13" s="61"/>
      <c r="F13" s="61"/>
      <c r="G13" s="61"/>
      <c r="H13" s="61"/>
      <c r="I13" s="61"/>
      <c r="J13" s="61"/>
      <c r="K13" s="68" t="str">
        <f>IF('START - AWARD DETAILS'!C22="","",'START - AWARD DETAILS'!C22)</f>
        <v/>
      </c>
      <c r="L13" s="59"/>
      <c r="M13" s="59"/>
      <c r="N13" s="59"/>
      <c r="O13" s="59"/>
      <c r="P13" s="59"/>
      <c r="Q13" s="59"/>
      <c r="R13" s="61"/>
      <c r="S13" s="57"/>
      <c r="T13" s="57"/>
      <c r="U13" s="57"/>
      <c r="V13" s="57"/>
      <c r="W13" s="57"/>
      <c r="X13" s="57"/>
      <c r="Y13" s="57"/>
      <c r="Z13" s="57"/>
      <c r="AA13" s="57"/>
      <c r="AB13" s="57"/>
      <c r="AC13" s="57"/>
      <c r="AD13" s="57"/>
      <c r="AE13" s="57"/>
      <c r="AF13" s="57"/>
      <c r="AG13" s="57"/>
      <c r="AH13" s="57"/>
      <c r="AI13" s="57"/>
      <c r="AJ13" s="57"/>
      <c r="AK13" s="57"/>
    </row>
    <row r="14" spans="1:37" ht="15" customHeight="1">
      <c r="A14" s="56"/>
      <c r="B14" s="59"/>
      <c r="C14" s="69" t="s">
        <v>70</v>
      </c>
      <c r="D14" s="61"/>
      <c r="E14" s="61"/>
      <c r="F14" s="61"/>
      <c r="G14" s="61"/>
      <c r="H14" s="61"/>
      <c r="I14" s="61"/>
      <c r="J14" s="61"/>
      <c r="K14" s="69" t="s">
        <v>70</v>
      </c>
      <c r="L14" s="59"/>
      <c r="M14" s="59"/>
      <c r="N14" s="59"/>
      <c r="O14" s="59"/>
      <c r="P14" s="59"/>
      <c r="Q14" s="59"/>
      <c r="R14" s="61"/>
      <c r="S14" s="57"/>
      <c r="T14" s="57"/>
      <c r="U14" s="57"/>
      <c r="V14" s="57"/>
      <c r="W14" s="57"/>
      <c r="X14" s="57"/>
      <c r="Y14" s="57"/>
      <c r="Z14" s="57"/>
      <c r="AA14" s="57"/>
      <c r="AB14" s="57"/>
      <c r="AC14" s="57"/>
      <c r="AD14" s="57"/>
      <c r="AE14" s="57"/>
      <c r="AF14" s="57"/>
      <c r="AG14" s="57"/>
      <c r="AH14" s="57"/>
      <c r="AI14" s="57"/>
      <c r="AJ14" s="57"/>
      <c r="AK14" s="57"/>
    </row>
    <row r="15" spans="1:37" ht="15" customHeight="1">
      <c r="A15" s="56"/>
      <c r="B15" s="59"/>
      <c r="C15" s="68">
        <f>IFERROR(VLOOKUP('Summary of Organisation Cos (2'!C13,'START - AWARD DETAILS'!$C$21:$D$40,2,0),"")</f>
        <v>0</v>
      </c>
      <c r="D15" s="61"/>
      <c r="E15" s="61"/>
      <c r="F15" s="61"/>
      <c r="G15" s="61"/>
      <c r="H15" s="61"/>
      <c r="I15" s="61"/>
      <c r="J15" s="61"/>
      <c r="K15" s="68">
        <f>IFERROR(VLOOKUP('Summary of Organisation Cos (2'!K13,'START - AWARD DETAILS'!$C$21:$D$40,2,0),"")</f>
        <v>0</v>
      </c>
      <c r="L15" s="59"/>
      <c r="M15" s="59"/>
      <c r="N15" s="59"/>
      <c r="O15" s="59"/>
      <c r="P15" s="59"/>
      <c r="Q15" s="59"/>
      <c r="R15" s="61"/>
      <c r="S15" s="57"/>
      <c r="T15" s="57"/>
      <c r="U15" s="57"/>
      <c r="V15" s="57"/>
      <c r="W15" s="57"/>
      <c r="X15" s="57"/>
      <c r="Y15" s="57"/>
      <c r="Z15" s="57"/>
      <c r="AA15" s="57"/>
      <c r="AB15" s="57"/>
      <c r="AC15" s="57"/>
      <c r="AD15" s="57"/>
      <c r="AE15" s="57"/>
      <c r="AF15" s="57"/>
      <c r="AG15" s="57"/>
      <c r="AH15" s="57"/>
      <c r="AI15" s="57"/>
      <c r="AJ15" s="57"/>
      <c r="AK15" s="57"/>
    </row>
    <row r="16" spans="1:37" ht="15" customHeight="1">
      <c r="A16" s="56"/>
      <c r="B16" s="59"/>
      <c r="C16" s="60"/>
      <c r="D16" s="59"/>
      <c r="E16" s="59"/>
      <c r="F16" s="59"/>
      <c r="G16" s="59"/>
      <c r="H16" s="59"/>
      <c r="I16" s="59"/>
      <c r="J16" s="59"/>
      <c r="K16" s="60"/>
      <c r="L16" s="59"/>
      <c r="M16" s="59"/>
      <c r="N16" s="59"/>
      <c r="O16" s="59"/>
      <c r="P16" s="59"/>
      <c r="Q16" s="59"/>
      <c r="R16" s="61"/>
      <c r="S16" s="57"/>
      <c r="T16" s="57"/>
      <c r="U16" s="57"/>
      <c r="V16" s="57"/>
      <c r="W16" s="57"/>
      <c r="X16" s="57"/>
      <c r="Y16" s="57"/>
      <c r="Z16" s="57"/>
      <c r="AA16" s="57"/>
      <c r="AB16" s="57"/>
      <c r="AC16" s="57"/>
      <c r="AD16" s="57"/>
      <c r="AE16" s="57"/>
      <c r="AF16" s="57"/>
      <c r="AG16" s="57"/>
      <c r="AH16" s="57"/>
      <c r="AI16" s="57"/>
      <c r="AJ16" s="57"/>
      <c r="AK16" s="57"/>
    </row>
    <row r="17" spans="1:37" ht="15" customHeight="1">
      <c r="A17" s="56"/>
      <c r="B17" s="59"/>
      <c r="C17" s="60"/>
      <c r="D17" s="70" t="s">
        <v>71</v>
      </c>
      <c r="E17" s="71" t="s">
        <v>72</v>
      </c>
      <c r="F17" s="71" t="s">
        <v>73</v>
      </c>
      <c r="G17" s="71" t="s">
        <v>74</v>
      </c>
      <c r="H17" s="72" t="s">
        <v>75</v>
      </c>
      <c r="I17" s="73" t="s">
        <v>76</v>
      </c>
      <c r="J17" s="59"/>
      <c r="K17" s="60"/>
      <c r="L17" s="70" t="s">
        <v>71</v>
      </c>
      <c r="M17" s="71" t="s">
        <v>72</v>
      </c>
      <c r="N17" s="71" t="s">
        <v>73</v>
      </c>
      <c r="O17" s="71" t="s">
        <v>74</v>
      </c>
      <c r="P17" s="72" t="s">
        <v>75</v>
      </c>
      <c r="Q17" s="73" t="s">
        <v>76</v>
      </c>
      <c r="R17" s="61"/>
      <c r="S17" s="57"/>
      <c r="T17" s="57"/>
      <c r="U17" s="57"/>
      <c r="V17" s="57"/>
      <c r="W17" s="57"/>
      <c r="X17" s="57"/>
      <c r="Y17" s="57"/>
      <c r="Z17" s="57"/>
      <c r="AA17" s="57"/>
      <c r="AB17" s="57"/>
      <c r="AC17" s="57"/>
      <c r="AD17" s="57"/>
      <c r="AE17" s="57"/>
      <c r="AF17" s="57"/>
      <c r="AG17" s="57"/>
      <c r="AH17" s="57"/>
      <c r="AI17" s="57"/>
      <c r="AJ17" s="57"/>
      <c r="AK17" s="57"/>
    </row>
    <row r="18" spans="1:37" ht="15" customHeight="1">
      <c r="A18" s="56"/>
      <c r="B18" s="59"/>
      <c r="C18" s="74" t="s">
        <v>12</v>
      </c>
      <c r="D18" s="75">
        <f>SUMIF('2. Annual Costs of Staff Posts'!$D$13:$D$62,'Summary of Organisation Cos (2'!C13,'2. Annual Costs of Staff Posts'!$L$13:$L$62)</f>
        <v>0</v>
      </c>
      <c r="E18" s="75">
        <f>SUMIF('2. Annual Costs of Staff Posts'!$D$13:$D$62,'Summary of Organisation Cos (2'!C13,'2. Annual Costs of Staff Posts'!$Q$13:$Q$62)</f>
        <v>0</v>
      </c>
      <c r="F18" s="75">
        <f>SUMIF('2. Annual Costs of Staff Posts'!$D$13:$D$62,'Summary of Organisation Cos (2'!C13,'2. Annual Costs of Staff Posts'!$V$13:$V$62)</f>
        <v>0</v>
      </c>
      <c r="G18" s="75">
        <f>SUMIF('2. Annual Costs of Staff Posts'!$D$13:$D$62,'Summary of Organisation Cos (2'!C13,'2. Annual Costs of Staff Posts'!$AA$13:$AA$62)</f>
        <v>0</v>
      </c>
      <c r="H18" s="75">
        <f>SUMIF('2. Annual Costs of Staff Posts'!$D$13:$D$62,'Summary of Organisation Cos (2'!C13,'2. Annual Costs of Staff Posts'!$AF$13:$AF$62)</f>
        <v>0</v>
      </c>
      <c r="I18" s="76">
        <f t="shared" ref="I18:I25" si="0">SUM(D18:H18)</f>
        <v>0</v>
      </c>
      <c r="J18" s="59"/>
      <c r="K18" s="74" t="s">
        <v>12</v>
      </c>
      <c r="L18" s="75">
        <f>SUMIF('2. Annual Costs of Staff Posts'!$D$13:$D$62,'Summary of Organisation Cos (2'!K13,'2. Annual Costs of Staff Posts'!$L$13:$L$62)</f>
        <v>0</v>
      </c>
      <c r="M18" s="75">
        <f>SUMIF('2. Annual Costs of Staff Posts'!$D$13:$D$62,'Summary of Organisation Cos (2'!K13,'2. Annual Costs of Staff Posts'!$Q$13:$Q$62)</f>
        <v>0</v>
      </c>
      <c r="N18" s="75">
        <f>SUMIF('2. Annual Costs of Staff Posts'!$D$13:$D$62,'Summary of Organisation Cos (2'!K13,'2. Annual Costs of Staff Posts'!$V$13:$V$62)</f>
        <v>0</v>
      </c>
      <c r="O18" s="75">
        <f>SUMIF('2. Annual Costs of Staff Posts'!$D$13:$D$62,'Summary of Organisation Cos (2'!K13,'2. Annual Costs of Staff Posts'!$AA$13:$AA$62)</f>
        <v>0</v>
      </c>
      <c r="P18" s="75">
        <f>SUMIF('2. Annual Costs of Staff Posts'!$D$13:$D$62,'Summary of Organisation Cos (2'!K13,'2. Annual Costs of Staff Posts'!$AF$13:$AF$62)</f>
        <v>0</v>
      </c>
      <c r="Q18" s="76">
        <f t="shared" ref="Q18:Q25" si="1">SUM(L18:P18)</f>
        <v>0</v>
      </c>
      <c r="R18" s="61"/>
      <c r="S18" s="57"/>
      <c r="T18" s="57"/>
      <c r="U18" s="57"/>
      <c r="V18" s="57"/>
      <c r="W18" s="57"/>
      <c r="X18" s="57"/>
      <c r="Y18" s="57"/>
      <c r="Z18" s="57"/>
      <c r="AA18" s="57"/>
      <c r="AB18" s="57"/>
      <c r="AC18" s="57"/>
      <c r="AD18" s="57"/>
      <c r="AE18" s="57"/>
      <c r="AF18" s="57"/>
      <c r="AG18" s="57"/>
      <c r="AH18" s="57"/>
      <c r="AI18" s="57"/>
      <c r="AJ18" s="57"/>
      <c r="AK18" s="57"/>
    </row>
    <row r="19" spans="1:37" ht="15" customHeight="1">
      <c r="A19" s="56"/>
      <c r="B19" s="59"/>
      <c r="C19" s="77" t="s">
        <v>13</v>
      </c>
      <c r="D19" s="75">
        <f>SUMIF('3.Travel,Subsistence&amp;Conference'!$E$12:$E$31,'Summary of Organisation Cos (2'!C13,'3.Travel,Subsistence&amp;Conference'!$I$12:$I$31)</f>
        <v>0</v>
      </c>
      <c r="E19" s="75">
        <f>SUMIF('3.Travel,Subsistence&amp;Conference'!$E$12:$E$31,'Summary of Organisation Cos (2'!C13,'3.Travel,Subsistence&amp;Conference'!$K$12:$K$31)</f>
        <v>0</v>
      </c>
      <c r="F19" s="75">
        <f>SUMIF('3.Travel,Subsistence&amp;Conference'!$E$12:$E$31,'Summary of Organisation Cos (2'!C13,'3.Travel,Subsistence&amp;Conference'!$M$12:$M$31)</f>
        <v>0</v>
      </c>
      <c r="G19" s="75">
        <f>SUMIF('3.Travel,Subsistence&amp;Conference'!$E$12:$E$31,'Summary of Organisation Cos (2'!C13,'3.Travel,Subsistence&amp;Conference'!$O$12:$O$31)</f>
        <v>0</v>
      </c>
      <c r="H19" s="75">
        <f>SUMIF('3.Travel,Subsistence&amp;Conference'!$E$12:$E$31,'Summary of Organisation Cos (2'!C13,'3.Travel,Subsistence&amp;Conference'!$Q$12:$Q$31)</f>
        <v>0</v>
      </c>
      <c r="I19" s="78">
        <f t="shared" si="0"/>
        <v>0</v>
      </c>
      <c r="J19" s="59"/>
      <c r="K19" s="77" t="s">
        <v>13</v>
      </c>
      <c r="L19" s="75">
        <f>SUMIF('3.Travel,Subsistence&amp;Conference'!$E$12:$E$31,'Summary of Organisation Cos (2'!K13,'3.Travel,Subsistence&amp;Conference'!$I$12:$I$31)</f>
        <v>0</v>
      </c>
      <c r="M19" s="75">
        <f>SUMIF('3.Travel,Subsistence&amp;Conference'!$E$12:$E$31,'Summary of Organisation Cos (2'!K13,'3.Travel,Subsistence&amp;Conference'!$K$12:$K$31)</f>
        <v>0</v>
      </c>
      <c r="N19" s="75">
        <f>SUMIF('3.Travel,Subsistence&amp;Conference'!$E$12:$E$31,'Summary of Organisation Cos (2'!K13,'3.Travel,Subsistence&amp;Conference'!$M$12:$M$31)</f>
        <v>0</v>
      </c>
      <c r="O19" s="75">
        <f>SUMIF('3.Travel,Subsistence&amp;Conference'!$E$12:$E$31,'Summary of Organisation Cos (2'!K13,'3.Travel,Subsistence&amp;Conference'!$O$12:$O$31)</f>
        <v>0</v>
      </c>
      <c r="P19" s="75">
        <f>SUMIF('3.Travel,Subsistence&amp;Conference'!$E$12:$E$31,'Summary of Organisation Cos (2'!K13,'3.Travel,Subsistence&amp;Conference'!$Q$12:$Q$31)</f>
        <v>0</v>
      </c>
      <c r="Q19" s="78">
        <f t="shared" si="1"/>
        <v>0</v>
      </c>
      <c r="R19" s="61"/>
      <c r="S19" s="57"/>
      <c r="T19" s="57"/>
      <c r="U19" s="57"/>
      <c r="V19" s="57"/>
      <c r="W19" s="57"/>
      <c r="X19" s="57"/>
      <c r="Y19" s="57"/>
      <c r="Z19" s="57"/>
      <c r="AA19" s="57"/>
      <c r="AB19" s="57"/>
      <c r="AC19" s="57"/>
      <c r="AD19" s="57"/>
      <c r="AE19" s="57"/>
      <c r="AF19" s="57"/>
      <c r="AG19" s="57"/>
      <c r="AH19" s="57"/>
      <c r="AI19" s="57"/>
      <c r="AJ19" s="57"/>
      <c r="AK19" s="57"/>
    </row>
    <row r="20" spans="1:37" ht="15" customHeight="1">
      <c r="A20" s="56"/>
      <c r="B20" s="59"/>
      <c r="C20" s="77" t="s">
        <v>14</v>
      </c>
      <c r="D20" s="75">
        <f>SUMIF('4. Equipment'!$D$12:$D$31,'Summary of Organisation Cos (2'!C13,'4. Equipment'!$H$12:$H$31)</f>
        <v>0</v>
      </c>
      <c r="E20" s="75">
        <f>SUMIF('4. Equipment'!$D$12:$D$31,'Summary of Organisation Cos (2'!C13,'4. Equipment'!$J$12:$J$31)</f>
        <v>0</v>
      </c>
      <c r="F20" s="75">
        <f>SUMIF('4. Equipment'!$D$12:$D$31,'Summary of Organisation Cos (2'!C13,'4. Equipment'!$L$12:$L$31)</f>
        <v>0</v>
      </c>
      <c r="G20" s="75">
        <f>SUMIF('4. Equipment'!$D$12:$D$31,'Summary of Organisation Cos (2'!C13,'4. Equipment'!$N$12:$N$31)</f>
        <v>0</v>
      </c>
      <c r="H20" s="75">
        <f>SUMIF('4. Equipment'!$D$12:$D$31,'Summary of Organisation Cos (2'!C13,'4. Equipment'!$P$12:$P$31)</f>
        <v>0</v>
      </c>
      <c r="I20" s="78">
        <f t="shared" si="0"/>
        <v>0</v>
      </c>
      <c r="J20" s="59"/>
      <c r="K20" s="77" t="s">
        <v>14</v>
      </c>
      <c r="L20" s="75">
        <f>SUMIF('4. Equipment'!$D$12:$D$31,'Summary of Organisation Cos (2'!K13,'4. Equipment'!$H$12:$H$31)</f>
        <v>0</v>
      </c>
      <c r="M20" s="75">
        <f>SUMIF('4. Equipment'!$D$12:$D$31,'Summary of Organisation Cos (2'!K13,'4. Equipment'!$J$12:$J$31)</f>
        <v>0</v>
      </c>
      <c r="N20" s="75">
        <f>SUMIF('4. Equipment'!$D$12:$D$31,'Summary of Organisation Cos (2'!K13,'4. Equipment'!$L$12:$L$31)</f>
        <v>0</v>
      </c>
      <c r="O20" s="75">
        <f>SUMIF('4. Equipment'!$D$12:$D$31,'Summary of Organisation Cos (2'!K13,'4. Equipment'!$N$12:$N$31)</f>
        <v>0</v>
      </c>
      <c r="P20" s="75">
        <f>SUMIF('4. Equipment'!$D$12:$D$31,'Summary of Organisation Cos (2'!K13,'4. Equipment'!$P$12:$P$31)</f>
        <v>0</v>
      </c>
      <c r="Q20" s="78">
        <f t="shared" si="1"/>
        <v>0</v>
      </c>
      <c r="R20" s="61"/>
      <c r="S20" s="57"/>
      <c r="T20" s="57"/>
      <c r="U20" s="57"/>
      <c r="V20" s="57"/>
      <c r="W20" s="57"/>
      <c r="X20" s="57"/>
      <c r="Y20" s="57"/>
      <c r="Z20" s="57"/>
      <c r="AA20" s="57"/>
      <c r="AB20" s="57"/>
      <c r="AC20" s="57"/>
      <c r="AD20" s="57"/>
      <c r="AE20" s="57"/>
      <c r="AF20" s="57"/>
      <c r="AG20" s="57"/>
      <c r="AH20" s="57"/>
      <c r="AI20" s="57"/>
      <c r="AJ20" s="57"/>
      <c r="AK20" s="57"/>
    </row>
    <row r="21" spans="1:37" ht="15" customHeight="1">
      <c r="A21" s="56"/>
      <c r="B21" s="59"/>
      <c r="C21" s="77" t="s">
        <v>15</v>
      </c>
      <c r="D21" s="75">
        <f>SUMIF('5. Consumables'!$D$12:$D$31,'Summary of Organisation Cos (2'!C13,'5. Consumables'!$H$12:$H$31)</f>
        <v>0</v>
      </c>
      <c r="E21" s="75">
        <f>SUMIF('5. Consumables'!$D$12:$D$31,'Summary of Organisation Cos (2'!C13,'5. Consumables'!$J$12:$J$31)</f>
        <v>0</v>
      </c>
      <c r="F21" s="75">
        <f>SUMIF('5. Consumables'!$D$12:$D$31,'Summary of Organisation Cos (2'!C13,'5. Consumables'!$L$12:$L$31)</f>
        <v>0</v>
      </c>
      <c r="G21" s="75">
        <f>SUMIF('5. Consumables'!$D$12:$D$31,'Summary of Organisation Cos (2'!C13,'5. Consumables'!$N$12:$N$31)</f>
        <v>0</v>
      </c>
      <c r="H21" s="75">
        <f>SUMIF('5. Consumables'!$D$12:$D$31,'Summary of Organisation Cos (2'!C13,'5. Consumables'!$P$12:$P$31)</f>
        <v>0</v>
      </c>
      <c r="I21" s="78">
        <f t="shared" si="0"/>
        <v>0</v>
      </c>
      <c r="J21" s="59"/>
      <c r="K21" s="77" t="s">
        <v>15</v>
      </c>
      <c r="L21" s="75">
        <f>SUMIF('5. Consumables'!$D$12:$D$31,'Summary of Organisation Cos (2'!K13,'5. Consumables'!$H$12:$H$31)</f>
        <v>0</v>
      </c>
      <c r="M21" s="75">
        <f>SUMIF('5. Consumables'!$D$12:$D$31,'Summary of Organisation Cos (2'!K13,'5. Consumables'!$J$12:$J$31)</f>
        <v>0</v>
      </c>
      <c r="N21" s="75">
        <f>SUMIF('5. Consumables'!$D$12:$D$31,'Summary of Organisation Cos (2'!K13,'5. Consumables'!$L$12:$L$31)</f>
        <v>0</v>
      </c>
      <c r="O21" s="75">
        <f>SUMIF('5. Consumables'!$D$12:$D$31,'Summary of Organisation Cos (2'!K13,'5. Consumables'!$N$12:$N$31)</f>
        <v>0</v>
      </c>
      <c r="P21" s="75">
        <f>SUMIF('5. Consumables'!$D$12:$D$31,'Summary of Organisation Cos (2'!K13,'5. Consumables'!$P$12:$P$31)</f>
        <v>0</v>
      </c>
      <c r="Q21" s="78">
        <f t="shared" si="1"/>
        <v>0</v>
      </c>
      <c r="R21" s="61"/>
      <c r="S21" s="57"/>
      <c r="T21" s="57"/>
      <c r="U21" s="57"/>
      <c r="V21" s="57"/>
      <c r="W21" s="57"/>
      <c r="X21" s="57"/>
      <c r="Y21" s="57"/>
      <c r="Z21" s="57"/>
      <c r="AA21" s="57"/>
      <c r="AB21" s="57"/>
      <c r="AC21" s="57"/>
      <c r="AD21" s="57"/>
      <c r="AE21" s="57"/>
      <c r="AF21" s="57"/>
      <c r="AG21" s="57"/>
      <c r="AH21" s="57"/>
      <c r="AI21" s="57"/>
      <c r="AJ21" s="57"/>
      <c r="AK21" s="57"/>
    </row>
    <row r="22" spans="1:37" ht="15" customHeight="1">
      <c r="A22" s="56"/>
      <c r="B22" s="59"/>
      <c r="C22" s="77" t="s">
        <v>16</v>
      </c>
      <c r="D22" s="75">
        <f>SUMIF('6. PPIEP'!$D$12:$D$31,'Summary of Organisation Cos (2'!C13,'6. PPIEP'!$H$12:$H$31)</f>
        <v>0</v>
      </c>
      <c r="E22" s="75">
        <f>SUMIF('6. PPIEP'!$D$12:$D$31,'Summary of Organisation Cos (2'!C13,'6. PPIEP'!$J$12:$J$31)</f>
        <v>0</v>
      </c>
      <c r="F22" s="75">
        <f>SUMIF('6. PPIEP'!$D$12:$D$31,'Summary of Organisation Cos (2'!C13,'6. PPIEP'!$L$12:$L$31)</f>
        <v>0</v>
      </c>
      <c r="G22" s="75">
        <f>SUMIF('6. PPIEP'!$D$12:$D$31,'Summary of Organisation Cos (2'!C13,'6. PPIEP'!$N$12:$N$31)</f>
        <v>0</v>
      </c>
      <c r="H22" s="75">
        <f>SUMIF('6. PPIEP'!$D$12:$D$31,'Summary of Organisation Cos (2'!C13,'6. PPIEP'!$P$12:$P$31)</f>
        <v>0</v>
      </c>
      <c r="I22" s="78">
        <f t="shared" si="0"/>
        <v>0</v>
      </c>
      <c r="J22" s="59"/>
      <c r="K22" s="77" t="s">
        <v>16</v>
      </c>
      <c r="L22" s="75">
        <f>SUMIF('6. PPIEP'!$D$12:$D$31,'Summary of Organisation Cos (2'!K13,'6. PPIEP'!$H$12:$H$31)</f>
        <v>0</v>
      </c>
      <c r="M22" s="75">
        <f>SUMIF('6. PPIEP'!$D$12:$D$31,'Summary of Organisation Cos (2'!K13,'6. PPIEP'!$J$12:$J$31)</f>
        <v>0</v>
      </c>
      <c r="N22" s="75">
        <f>SUMIF('6. PPIEP'!$D$12:$D$31,'Summary of Organisation Cos (2'!K13,'6. PPIEP'!$L$12:$L$31)</f>
        <v>0</v>
      </c>
      <c r="O22" s="75">
        <f>SUMIF('6. PPIEP'!$D$12:$D$31,'Summary of Organisation Cos (2'!K13,'6. PPIEP'!$N$12:$N$31)</f>
        <v>0</v>
      </c>
      <c r="P22" s="75">
        <f>SUMIF('6. PPIEP'!$D$12:$D$31,'Summary of Organisation Cos (2'!K13,'6. PPIEP'!$P$12:$P$31)</f>
        <v>0</v>
      </c>
      <c r="Q22" s="78">
        <f t="shared" si="1"/>
        <v>0</v>
      </c>
      <c r="R22" s="61"/>
      <c r="S22" s="57"/>
      <c r="T22" s="57"/>
      <c r="U22" s="57"/>
      <c r="V22" s="57"/>
      <c r="W22" s="57"/>
      <c r="X22" s="57"/>
      <c r="Y22" s="57"/>
      <c r="Z22" s="57"/>
      <c r="AA22" s="57"/>
      <c r="AB22" s="57"/>
      <c r="AC22" s="57"/>
      <c r="AD22" s="57"/>
      <c r="AE22" s="57"/>
      <c r="AF22" s="57"/>
      <c r="AG22" s="57"/>
      <c r="AH22" s="57"/>
      <c r="AI22" s="57"/>
      <c r="AJ22" s="57"/>
      <c r="AK22" s="57"/>
    </row>
    <row r="23" spans="1:37" ht="15" customHeight="1">
      <c r="A23" s="56"/>
      <c r="B23" s="59"/>
      <c r="C23" s="77" t="s">
        <v>17</v>
      </c>
      <c r="D23" s="75">
        <f>SUMIF('7. Dissemination'!$D$12:$D$31,'Summary of Organisation Cos (2'!C13,'7. Dissemination'!$H$12:$H$31)</f>
        <v>0</v>
      </c>
      <c r="E23" s="75">
        <f>SUMIF('7. Dissemination'!$D$12:$D$31,'Summary of Organisation Cos (2'!C13,'7. Dissemination'!$J$12:$J$31)</f>
        <v>0</v>
      </c>
      <c r="F23" s="75">
        <f>SUMIF('7. Dissemination'!$D$12:$D$31,'Summary of Organisation Cos (2'!C13,'7. Dissemination'!$L$12:$L$31)</f>
        <v>0</v>
      </c>
      <c r="G23" s="75">
        <f>SUMIF('7. Dissemination'!$D$12:$D$31,'Summary of Organisation Cos (2'!C13,'7. Dissemination'!$N$12:$N$31)</f>
        <v>0</v>
      </c>
      <c r="H23" s="75">
        <f>SUMIF('7. Dissemination'!$D$12:$D$31,'Summary of Organisation Cos (2'!C13,'7. Dissemination'!$P$12:$P$31)</f>
        <v>0</v>
      </c>
      <c r="I23" s="78">
        <f t="shared" si="0"/>
        <v>0</v>
      </c>
      <c r="J23" s="59"/>
      <c r="K23" s="77" t="s">
        <v>17</v>
      </c>
      <c r="L23" s="75">
        <f>SUMIF('7. Dissemination'!$D$12:$D$31,'Summary of Organisation Cos (2'!K13,'7. Dissemination'!$H$12:$H$31)</f>
        <v>0</v>
      </c>
      <c r="M23" s="75">
        <f>SUMIF('7. Dissemination'!$D$12:$D$31,'Summary of Organisation Cos (2'!K13,'7. Dissemination'!$J$12:$J$31)</f>
        <v>0</v>
      </c>
      <c r="N23" s="75">
        <f>SUMIF('7. Dissemination'!$D$12:$D$31,'Summary of Organisation Cos (2'!K13,'7. Dissemination'!$L$12:$L$31)</f>
        <v>0</v>
      </c>
      <c r="O23" s="75">
        <f>SUMIF('7. Dissemination'!$D$12:$D$31,'Summary of Organisation Cos (2'!K13,'7. Dissemination'!$N$12:$N$31)</f>
        <v>0</v>
      </c>
      <c r="P23" s="75">
        <f>SUMIF('7. Dissemination'!$D$12:$D$31,'Summary of Organisation Cos (2'!K13,'7. Dissemination'!$P$12:$P$31)</f>
        <v>0</v>
      </c>
      <c r="Q23" s="78">
        <f t="shared" si="1"/>
        <v>0</v>
      </c>
      <c r="R23" s="61"/>
      <c r="S23" s="57"/>
      <c r="T23" s="57"/>
      <c r="U23" s="57"/>
      <c r="V23" s="57"/>
      <c r="W23" s="57"/>
      <c r="X23" s="57"/>
      <c r="Y23" s="57"/>
      <c r="Z23" s="57"/>
      <c r="AA23" s="57"/>
      <c r="AB23" s="57"/>
      <c r="AC23" s="57"/>
      <c r="AD23" s="57"/>
      <c r="AE23" s="57"/>
      <c r="AF23" s="57"/>
      <c r="AG23" s="57"/>
      <c r="AH23" s="57"/>
      <c r="AI23" s="57"/>
      <c r="AJ23" s="57"/>
      <c r="AK23" s="57"/>
    </row>
    <row r="24" spans="1:37" ht="15" customHeight="1">
      <c r="A24" s="56"/>
      <c r="B24" s="59"/>
      <c r="C24" s="77" t="s">
        <v>18</v>
      </c>
      <c r="D24" s="75">
        <f>SUMIF('8. Other Direct Costs '!$D$12:$D$31,'Summary of Organisation Cos (2'!C13,'8. Other Direct Costs '!$H$12:$H$31)</f>
        <v>0</v>
      </c>
      <c r="E24" s="75">
        <f>SUMIF('8. Other Direct Costs '!$D$12:$D$31,'Summary of Organisation Cos (2'!C13,'8. Other Direct Costs '!$J$12:$J$31)</f>
        <v>0</v>
      </c>
      <c r="F24" s="75">
        <f>SUMIF('8. Other Direct Costs '!$D$12:$D$31,'Summary of Organisation Cos (2'!C13,'8. Other Direct Costs '!$L$12:$L$31)</f>
        <v>0</v>
      </c>
      <c r="G24" s="75">
        <f>SUMIF('8. Other Direct Costs '!$D$12:$D$31,'Summary of Organisation Cos (2'!C13,'8. Other Direct Costs '!$N$12:$N$31)</f>
        <v>0</v>
      </c>
      <c r="H24" s="75">
        <f>SUMIF('8. Other Direct Costs '!$D$12:$D$31,'Summary of Organisation Cos (2'!C13,'8. Other Direct Costs '!$P$12:$P$31)</f>
        <v>0</v>
      </c>
      <c r="I24" s="78">
        <f t="shared" si="0"/>
        <v>0</v>
      </c>
      <c r="J24" s="59"/>
      <c r="K24" s="77" t="s">
        <v>18</v>
      </c>
      <c r="L24" s="75">
        <f>SUMIF('8. Other Direct Costs '!$D$12:$D$31,'Summary of Organisation Cos (2'!K13,'8. Other Direct Costs '!$H$12:$H$31)</f>
        <v>0</v>
      </c>
      <c r="M24" s="75">
        <f>SUMIF('8. Other Direct Costs '!$D$12:$D$31,'Summary of Organisation Cos (2'!K13,'8. Other Direct Costs '!$J$12:$J$31)</f>
        <v>0</v>
      </c>
      <c r="N24" s="75">
        <f>SUMIF('8. Other Direct Costs '!$D$12:$D$31,'Summary of Organisation Cos (2'!K13,'8. Other Direct Costs '!$L$12:$L$31)</f>
        <v>0</v>
      </c>
      <c r="O24" s="75">
        <f>SUMIF('8. Other Direct Costs '!$D$12:$D$31,'Summary of Organisation Cos (2'!K13,'8. Other Direct Costs '!$N$12:$N$31)</f>
        <v>0</v>
      </c>
      <c r="P24" s="75">
        <f>SUMIF('8. Other Direct Costs '!$D$12:$D$31,'Summary of Organisation Cos (2'!K13,'8. Other Direct Costs '!$P$12:$P$31)</f>
        <v>0</v>
      </c>
      <c r="Q24" s="78">
        <f t="shared" si="1"/>
        <v>0</v>
      </c>
      <c r="R24" s="61"/>
      <c r="S24" s="57"/>
      <c r="T24" s="57"/>
      <c r="U24" s="57"/>
      <c r="V24" s="57"/>
      <c r="W24" s="57"/>
      <c r="X24" s="57"/>
      <c r="Y24" s="57"/>
      <c r="Z24" s="57"/>
      <c r="AA24" s="57"/>
      <c r="AB24" s="57"/>
      <c r="AC24" s="57"/>
      <c r="AD24" s="57"/>
      <c r="AE24" s="57"/>
      <c r="AF24" s="57"/>
      <c r="AG24" s="57"/>
      <c r="AH24" s="57"/>
      <c r="AI24" s="57"/>
      <c r="AJ24" s="57"/>
      <c r="AK24" s="57"/>
    </row>
    <row r="25" spans="1:37" ht="15" customHeight="1">
      <c r="A25" s="56"/>
      <c r="B25" s="59"/>
      <c r="C25" s="79" t="s">
        <v>19</v>
      </c>
      <c r="D25" s="75">
        <f>SUMIF('9. INDIRECT COSTS'!$C$13:$C$26,'Summary of Organisation Cos (2'!C13,'9. INDIRECT COSTS'!$J$13:$J$26)</f>
        <v>0</v>
      </c>
      <c r="E25" s="75">
        <f>SUMIF('9. INDIRECT COSTS'!$C$13:$C$26,'Summary of Organisation Cos (2'!C13,'9. INDIRECT COSTS'!$N$13:$N$26)</f>
        <v>0</v>
      </c>
      <c r="F25" s="75">
        <f>SUMIF('9. INDIRECT COSTS'!$C$13:$C$26,'Summary of Organisation Cos (2'!C13,'9. INDIRECT COSTS'!$R$13:$R$26)</f>
        <v>0</v>
      </c>
      <c r="G25" s="75">
        <f>SUMIF('9. INDIRECT COSTS'!$C$13:$C$26,'Summary of Organisation Cos (2'!C13,'9. INDIRECT COSTS'!$V$13:$V$26)</f>
        <v>0</v>
      </c>
      <c r="H25" s="75">
        <f>SUMIF('9. INDIRECT COSTS'!$C$13:$C$26,'Summary of Organisation Cos (2'!C13,'9. INDIRECT COSTS'!$Z$13:$Z$26)</f>
        <v>0</v>
      </c>
      <c r="I25" s="78">
        <f t="shared" si="0"/>
        <v>0</v>
      </c>
      <c r="J25" s="59"/>
      <c r="K25" s="79" t="s">
        <v>19</v>
      </c>
      <c r="L25" s="75">
        <f>SUMIF('9. INDIRECT COSTS'!$C$13:$C$26,'Summary of Organisation Cos (2'!K13,'9. INDIRECT COSTS'!$J$13:$J$26)</f>
        <v>0</v>
      </c>
      <c r="M25" s="75">
        <f>SUMIF('9. INDIRECT COSTS'!$C$13:$C$26,'Summary of Organisation Cos (2'!K13,'9. INDIRECT COSTS'!$N$13:$N$26)</f>
        <v>0</v>
      </c>
      <c r="N25" s="75">
        <f>SUMIF('9. INDIRECT COSTS'!$C$13:$C$26,'Summary of Organisation Cos (2'!K13,'9. INDIRECT COSTS'!$R$13:$R$26)</f>
        <v>0</v>
      </c>
      <c r="O25" s="75">
        <f>SUMIF('9. INDIRECT COSTS'!$C$13:$C$26,'Summary of Organisation Cos (2'!K13,'9. INDIRECT COSTS'!$V$13:$V$26)</f>
        <v>0</v>
      </c>
      <c r="P25" s="75">
        <f>SUMIF('9. INDIRECT COSTS'!$C$13:$C$26,'Summary of Organisation Cos (2'!K13,'9. INDIRECT COSTS'!$Z$13:$Z$26)</f>
        <v>0</v>
      </c>
      <c r="Q25" s="78">
        <f t="shared" si="1"/>
        <v>0</v>
      </c>
      <c r="R25" s="61"/>
      <c r="S25" s="57"/>
      <c r="T25" s="57"/>
      <c r="U25" s="57"/>
      <c r="V25" s="57"/>
      <c r="W25" s="57"/>
      <c r="X25" s="57"/>
      <c r="Y25" s="57"/>
      <c r="Z25" s="57"/>
      <c r="AA25" s="57"/>
      <c r="AB25" s="57"/>
      <c r="AC25" s="57"/>
      <c r="AD25" s="57"/>
      <c r="AE25" s="57"/>
      <c r="AF25" s="57"/>
      <c r="AG25" s="57"/>
      <c r="AH25" s="57"/>
      <c r="AI25" s="57"/>
      <c r="AJ25" s="57"/>
      <c r="AK25" s="57"/>
    </row>
    <row r="26" spans="1:37" ht="15" customHeight="1">
      <c r="A26" s="56"/>
      <c r="B26" s="80">
        <f>C15</f>
        <v>0</v>
      </c>
      <c r="C26" s="81" t="s">
        <v>77</v>
      </c>
      <c r="D26" s="82">
        <f t="shared" ref="D26:I26" si="2">SUM(D18:D25)</f>
        <v>0</v>
      </c>
      <c r="E26" s="83">
        <f t="shared" si="2"/>
        <v>0</v>
      </c>
      <c r="F26" s="83">
        <f t="shared" si="2"/>
        <v>0</v>
      </c>
      <c r="G26" s="83">
        <f t="shared" si="2"/>
        <v>0</v>
      </c>
      <c r="H26" s="84">
        <f t="shared" si="2"/>
        <v>0</v>
      </c>
      <c r="I26" s="85">
        <f t="shared" si="2"/>
        <v>0</v>
      </c>
      <c r="J26" s="80">
        <f>K15</f>
        <v>0</v>
      </c>
      <c r="K26" s="81" t="s">
        <v>77</v>
      </c>
      <c r="L26" s="83">
        <f t="shared" ref="L26:Q26" si="3">SUM(L18:L25)</f>
        <v>0</v>
      </c>
      <c r="M26" s="83">
        <f t="shared" si="3"/>
        <v>0</v>
      </c>
      <c r="N26" s="83">
        <f t="shared" si="3"/>
        <v>0</v>
      </c>
      <c r="O26" s="83">
        <f t="shared" si="3"/>
        <v>0</v>
      </c>
      <c r="P26" s="83">
        <f t="shared" si="3"/>
        <v>0</v>
      </c>
      <c r="Q26" s="85">
        <f t="shared" si="3"/>
        <v>0</v>
      </c>
      <c r="R26" s="61"/>
      <c r="S26" s="57"/>
      <c r="T26" s="57"/>
      <c r="U26" s="57"/>
      <c r="V26" s="57"/>
      <c r="W26" s="57"/>
      <c r="X26" s="57"/>
      <c r="Y26" s="57"/>
      <c r="Z26" s="57"/>
      <c r="AA26" s="57"/>
      <c r="AB26" s="57"/>
      <c r="AC26" s="57"/>
      <c r="AD26" s="57"/>
      <c r="AE26" s="57"/>
      <c r="AF26" s="57"/>
      <c r="AG26" s="57"/>
      <c r="AH26" s="57"/>
      <c r="AI26" s="57"/>
      <c r="AJ26" s="57"/>
      <c r="AK26" s="57"/>
    </row>
    <row r="27" spans="1:37" ht="15" customHeight="1">
      <c r="A27" s="56"/>
      <c r="B27" s="61"/>
      <c r="C27" s="86"/>
      <c r="D27" s="61"/>
      <c r="E27" s="61"/>
      <c r="F27" s="61"/>
      <c r="G27" s="61"/>
      <c r="H27" s="61"/>
      <c r="I27" s="61"/>
      <c r="J27" s="61"/>
      <c r="K27" s="87"/>
      <c r="L27" s="88"/>
      <c r="M27" s="88"/>
      <c r="N27" s="88"/>
      <c r="O27" s="88"/>
      <c r="P27" s="88"/>
      <c r="Q27" s="88"/>
      <c r="R27" s="61"/>
      <c r="S27" s="57"/>
      <c r="T27" s="57"/>
      <c r="U27" s="57"/>
      <c r="V27" s="57"/>
      <c r="W27" s="57"/>
      <c r="X27" s="57"/>
      <c r="Y27" s="57"/>
      <c r="Z27" s="57"/>
      <c r="AA27" s="57"/>
      <c r="AB27" s="57"/>
      <c r="AC27" s="57"/>
      <c r="AD27" s="57"/>
      <c r="AE27" s="57"/>
      <c r="AF27" s="57"/>
      <c r="AG27" s="57"/>
      <c r="AH27" s="57"/>
      <c r="AI27" s="57"/>
      <c r="AJ27" s="57"/>
      <c r="AK27" s="57"/>
    </row>
    <row r="28" spans="1:37" ht="15" customHeight="1">
      <c r="A28" s="56"/>
      <c r="B28" s="59"/>
      <c r="C28" s="67" t="s">
        <v>69</v>
      </c>
      <c r="D28" s="61"/>
      <c r="E28" s="61"/>
      <c r="F28" s="61"/>
      <c r="G28" s="61"/>
      <c r="H28" s="61"/>
      <c r="I28" s="61"/>
      <c r="J28" s="61"/>
      <c r="K28" s="67" t="s">
        <v>69</v>
      </c>
      <c r="L28" s="59"/>
      <c r="M28" s="59"/>
      <c r="N28" s="59"/>
      <c r="O28" s="59"/>
      <c r="P28" s="59"/>
      <c r="Q28" s="59"/>
      <c r="R28" s="61"/>
      <c r="S28" s="57"/>
      <c r="T28" s="57"/>
      <c r="U28" s="57"/>
      <c r="V28" s="57"/>
      <c r="W28" s="57"/>
      <c r="X28" s="57"/>
      <c r="Y28" s="57"/>
      <c r="Z28" s="57"/>
      <c r="AA28" s="57"/>
      <c r="AB28" s="57"/>
      <c r="AC28" s="57"/>
      <c r="AD28" s="57"/>
      <c r="AE28" s="57"/>
      <c r="AF28" s="57"/>
      <c r="AG28" s="57"/>
      <c r="AH28" s="57"/>
      <c r="AI28" s="57"/>
      <c r="AJ28" s="57"/>
      <c r="AK28" s="57"/>
    </row>
    <row r="29" spans="1:37" ht="15" customHeight="1">
      <c r="A29" s="56">
        <f>A13+2</f>
        <v>3</v>
      </c>
      <c r="B29" s="59"/>
      <c r="C29" s="68" t="str">
        <f>IF('START - AWARD DETAILS'!C23="","",'START - AWARD DETAILS'!C23)</f>
        <v/>
      </c>
      <c r="D29" s="61"/>
      <c r="E29" s="61"/>
      <c r="F29" s="61"/>
      <c r="G29" s="61"/>
      <c r="H29" s="61"/>
      <c r="I29" s="61"/>
      <c r="J29" s="61"/>
      <c r="K29" s="68" t="str">
        <f>IF('START - AWARD DETAILS'!C24="","",'START - AWARD DETAILS'!C24)</f>
        <v/>
      </c>
      <c r="L29" s="59"/>
      <c r="M29" s="59"/>
      <c r="N29" s="59"/>
      <c r="O29" s="59"/>
      <c r="P29" s="59"/>
      <c r="Q29" s="59"/>
      <c r="R29" s="61"/>
      <c r="S29" s="57"/>
      <c r="T29" s="57"/>
      <c r="U29" s="57"/>
      <c r="V29" s="57"/>
      <c r="W29" s="57"/>
      <c r="X29" s="57"/>
      <c r="Y29" s="57"/>
      <c r="Z29" s="57"/>
      <c r="AA29" s="57"/>
      <c r="AB29" s="57"/>
      <c r="AC29" s="57"/>
      <c r="AD29" s="57"/>
      <c r="AE29" s="57"/>
      <c r="AF29" s="57"/>
      <c r="AG29" s="57"/>
      <c r="AH29" s="57"/>
      <c r="AI29" s="57"/>
      <c r="AJ29" s="57"/>
      <c r="AK29" s="57"/>
    </row>
    <row r="30" spans="1:37" ht="15" customHeight="1">
      <c r="A30" s="56"/>
      <c r="B30" s="59"/>
      <c r="C30" s="69" t="s">
        <v>70</v>
      </c>
      <c r="D30" s="61"/>
      <c r="E30" s="61"/>
      <c r="F30" s="61"/>
      <c r="G30" s="61"/>
      <c r="H30" s="61"/>
      <c r="I30" s="61"/>
      <c r="J30" s="61"/>
      <c r="K30" s="69" t="s">
        <v>70</v>
      </c>
      <c r="L30" s="59"/>
      <c r="M30" s="59"/>
      <c r="N30" s="59"/>
      <c r="O30" s="59"/>
      <c r="P30" s="59"/>
      <c r="Q30" s="59"/>
      <c r="R30" s="61"/>
      <c r="S30" s="57"/>
      <c r="T30" s="57"/>
      <c r="U30" s="57"/>
      <c r="V30" s="57"/>
      <c r="W30" s="57"/>
      <c r="X30" s="57"/>
      <c r="Y30" s="57"/>
      <c r="Z30" s="57"/>
      <c r="AA30" s="57"/>
      <c r="AB30" s="57"/>
      <c r="AC30" s="57"/>
      <c r="AD30" s="57"/>
      <c r="AE30" s="57"/>
      <c r="AF30" s="57"/>
      <c r="AG30" s="57"/>
      <c r="AH30" s="57"/>
      <c r="AI30" s="57"/>
      <c r="AJ30" s="57"/>
      <c r="AK30" s="57"/>
    </row>
    <row r="31" spans="1:37" ht="15" customHeight="1">
      <c r="A31" s="56"/>
      <c r="B31" s="59"/>
      <c r="C31" s="68">
        <f>IFERROR(VLOOKUP('Summary of Organisation Cos (2'!C29,'START - AWARD DETAILS'!$C$21:$D$40,2,0),"")</f>
        <v>0</v>
      </c>
      <c r="D31" s="61"/>
      <c r="E31" s="61"/>
      <c r="F31" s="61"/>
      <c r="G31" s="61"/>
      <c r="H31" s="61"/>
      <c r="I31" s="61"/>
      <c r="J31" s="61"/>
      <c r="K31" s="68">
        <f>IFERROR(VLOOKUP('Summary of Organisation Cos (2'!K29,'START - AWARD DETAILS'!$C$21:$D$40,2,0),"")</f>
        <v>0</v>
      </c>
      <c r="L31" s="59"/>
      <c r="M31" s="59"/>
      <c r="N31" s="59"/>
      <c r="O31" s="59"/>
      <c r="P31" s="59"/>
      <c r="Q31" s="59"/>
      <c r="R31" s="61"/>
      <c r="S31" s="57"/>
      <c r="T31" s="57"/>
      <c r="U31" s="57"/>
      <c r="V31" s="57"/>
      <c r="W31" s="57"/>
      <c r="X31" s="57"/>
      <c r="Y31" s="57"/>
      <c r="Z31" s="57"/>
      <c r="AA31" s="57"/>
      <c r="AB31" s="57"/>
      <c r="AC31" s="57"/>
      <c r="AD31" s="57"/>
      <c r="AE31" s="57"/>
      <c r="AF31" s="57"/>
      <c r="AG31" s="57"/>
      <c r="AH31" s="57"/>
      <c r="AI31" s="57"/>
      <c r="AJ31" s="57"/>
      <c r="AK31" s="57"/>
    </row>
    <row r="32" spans="1:37" ht="15" customHeight="1">
      <c r="A32" s="56"/>
      <c r="B32" s="59"/>
      <c r="C32" s="60"/>
      <c r="D32" s="59"/>
      <c r="E32" s="59"/>
      <c r="F32" s="59"/>
      <c r="G32" s="59"/>
      <c r="H32" s="59"/>
      <c r="I32" s="59"/>
      <c r="J32" s="59"/>
      <c r="K32" s="60"/>
      <c r="L32" s="59"/>
      <c r="M32" s="59"/>
      <c r="N32" s="59"/>
      <c r="O32" s="59"/>
      <c r="P32" s="59"/>
      <c r="Q32" s="59"/>
      <c r="R32" s="61"/>
      <c r="S32" s="57"/>
      <c r="T32" s="57"/>
      <c r="U32" s="57"/>
      <c r="V32" s="57"/>
      <c r="W32" s="57"/>
      <c r="X32" s="57"/>
      <c r="Y32" s="57"/>
      <c r="Z32" s="57"/>
      <c r="AA32" s="57"/>
      <c r="AB32" s="57"/>
      <c r="AC32" s="57"/>
      <c r="AD32" s="57"/>
      <c r="AE32" s="57"/>
      <c r="AF32" s="57"/>
      <c r="AG32" s="57"/>
      <c r="AH32" s="57"/>
      <c r="AI32" s="57"/>
      <c r="AJ32" s="57"/>
      <c r="AK32" s="57"/>
    </row>
    <row r="33" spans="1:37" ht="15" customHeight="1">
      <c r="A33" s="56"/>
      <c r="B33" s="59"/>
      <c r="C33" s="60"/>
      <c r="D33" s="70" t="s">
        <v>71</v>
      </c>
      <c r="E33" s="71" t="s">
        <v>72</v>
      </c>
      <c r="F33" s="71" t="s">
        <v>73</v>
      </c>
      <c r="G33" s="71" t="s">
        <v>74</v>
      </c>
      <c r="H33" s="72" t="s">
        <v>75</v>
      </c>
      <c r="I33" s="73" t="s">
        <v>76</v>
      </c>
      <c r="J33" s="59"/>
      <c r="K33" s="60"/>
      <c r="L33" s="70" t="s">
        <v>71</v>
      </c>
      <c r="M33" s="71" t="s">
        <v>72</v>
      </c>
      <c r="N33" s="71" t="s">
        <v>73</v>
      </c>
      <c r="O33" s="71" t="s">
        <v>74</v>
      </c>
      <c r="P33" s="72" t="s">
        <v>75</v>
      </c>
      <c r="Q33" s="73" t="s">
        <v>76</v>
      </c>
      <c r="R33" s="61"/>
      <c r="S33" s="57"/>
      <c r="T33" s="57"/>
      <c r="U33" s="57"/>
      <c r="V33" s="57"/>
      <c r="W33" s="57"/>
      <c r="X33" s="57"/>
      <c r="Y33" s="57"/>
      <c r="Z33" s="57"/>
      <c r="AA33" s="57"/>
      <c r="AB33" s="57"/>
      <c r="AC33" s="57"/>
      <c r="AD33" s="57"/>
      <c r="AE33" s="57"/>
      <c r="AF33" s="57"/>
      <c r="AG33" s="57"/>
      <c r="AH33" s="57"/>
      <c r="AI33" s="57"/>
      <c r="AJ33" s="57"/>
      <c r="AK33" s="57"/>
    </row>
    <row r="34" spans="1:37" ht="15" customHeight="1">
      <c r="A34" s="56"/>
      <c r="B34" s="59"/>
      <c r="C34" s="74" t="s">
        <v>12</v>
      </c>
      <c r="D34" s="75">
        <f>SUMIF('2. Annual Costs of Staff Posts'!$D$13:$D$62,'Summary of Organisation Cos (2'!C29,'2. Annual Costs of Staff Posts'!$L$13:$L$62)</f>
        <v>0</v>
      </c>
      <c r="E34" s="75">
        <f>SUMIF('2. Annual Costs of Staff Posts'!$D$13:$D$62,'Summary of Organisation Cos (2'!C29,'2. Annual Costs of Staff Posts'!$Q$13:$Q$62)</f>
        <v>0</v>
      </c>
      <c r="F34" s="75">
        <f>SUMIF('2. Annual Costs of Staff Posts'!$D$13:$D$62,'Summary of Organisation Cos (2'!C29,'2. Annual Costs of Staff Posts'!$V$13:$V$62)</f>
        <v>0</v>
      </c>
      <c r="G34" s="75">
        <f>SUMIF('2. Annual Costs of Staff Posts'!$D$13:$D$62,'Summary of Organisation Cos (2'!C29,'2. Annual Costs of Staff Posts'!$AA$13:$AA$62)</f>
        <v>0</v>
      </c>
      <c r="H34" s="75">
        <f>SUMIF('2. Annual Costs of Staff Posts'!$D$13:$D$62,'Summary of Organisation Cos (2'!C29,'2. Annual Costs of Staff Posts'!$AF$13:$AF$62)</f>
        <v>0</v>
      </c>
      <c r="I34" s="76">
        <f t="shared" ref="I34:I41" si="4">SUM(D34:H34)</f>
        <v>0</v>
      </c>
      <c r="J34" s="59"/>
      <c r="K34" s="74" t="s">
        <v>12</v>
      </c>
      <c r="L34" s="75">
        <f>SUMIF('2. Annual Costs of Staff Posts'!$D$13:$D$62,'Summary of Organisation Cos (2'!K29,'2. Annual Costs of Staff Posts'!$L$13:$L$62)</f>
        <v>0</v>
      </c>
      <c r="M34" s="75">
        <f>SUMIF('2. Annual Costs of Staff Posts'!$D$13:$D$62,'Summary of Organisation Cos (2'!K29,'2. Annual Costs of Staff Posts'!$Q$13:$Q$62)</f>
        <v>0</v>
      </c>
      <c r="N34" s="75">
        <f>SUMIF('2. Annual Costs of Staff Posts'!$D$13:$D$62,'Summary of Organisation Cos (2'!K29,'2. Annual Costs of Staff Posts'!$V$13:$V$62)</f>
        <v>0</v>
      </c>
      <c r="O34" s="75">
        <f>SUMIF('2. Annual Costs of Staff Posts'!$D$13:$D$62,'Summary of Organisation Cos (2'!K29,'2. Annual Costs of Staff Posts'!$AA$13:$AA$62)</f>
        <v>0</v>
      </c>
      <c r="P34" s="75">
        <f>SUMIF('2. Annual Costs of Staff Posts'!$D$13:$D$62,'Summary of Organisation Cos (2'!K29,'2. Annual Costs of Staff Posts'!$AF$13:$AF$62)</f>
        <v>0</v>
      </c>
      <c r="Q34" s="76">
        <f t="shared" ref="Q34:Q41" si="5">SUM(L34:P34)</f>
        <v>0</v>
      </c>
      <c r="R34" s="61"/>
      <c r="S34" s="57"/>
      <c r="T34" s="57"/>
      <c r="U34" s="57"/>
      <c r="V34" s="57"/>
      <c r="W34" s="57"/>
      <c r="X34" s="57"/>
      <c r="Y34" s="57"/>
      <c r="Z34" s="57"/>
      <c r="AA34" s="57"/>
      <c r="AB34" s="57"/>
      <c r="AC34" s="57"/>
      <c r="AD34" s="57"/>
      <c r="AE34" s="57"/>
      <c r="AF34" s="57"/>
      <c r="AG34" s="57"/>
      <c r="AH34" s="57"/>
      <c r="AI34" s="57"/>
      <c r="AJ34" s="57"/>
      <c r="AK34" s="57"/>
    </row>
    <row r="35" spans="1:37" ht="15" customHeight="1">
      <c r="A35" s="56"/>
      <c r="B35" s="59"/>
      <c r="C35" s="77" t="s">
        <v>13</v>
      </c>
      <c r="D35" s="75">
        <f>SUMIF('3.Travel,Subsistence&amp;Conference'!$E$12:$E$31,'Summary of Organisation Cos (2'!C29,'3.Travel,Subsistence&amp;Conference'!$I$12:$I$31)</f>
        <v>0</v>
      </c>
      <c r="E35" s="75">
        <f>SUMIF('3.Travel,Subsistence&amp;Conference'!$E$12:$E$31,'Summary of Organisation Cos (2'!C29,'3.Travel,Subsistence&amp;Conference'!$K$12:$K$31)</f>
        <v>0</v>
      </c>
      <c r="F35" s="75">
        <f>SUMIF('3.Travel,Subsistence&amp;Conference'!$E$12:$E$31,'Summary of Organisation Cos (2'!C29,'3.Travel,Subsistence&amp;Conference'!$M$12:$M$31)</f>
        <v>0</v>
      </c>
      <c r="G35" s="75">
        <f>SUMIF('3.Travel,Subsistence&amp;Conference'!$E$12:$E$31,'Summary of Organisation Cos (2'!C29,'3.Travel,Subsistence&amp;Conference'!$O$12:$O$31)</f>
        <v>0</v>
      </c>
      <c r="H35" s="75">
        <f>SUMIF('3.Travel,Subsistence&amp;Conference'!$E$12:$E$31,'Summary of Organisation Cos (2'!C29,'3.Travel,Subsistence&amp;Conference'!$Q$12:$Q$31)</f>
        <v>0</v>
      </c>
      <c r="I35" s="78">
        <f t="shared" si="4"/>
        <v>0</v>
      </c>
      <c r="J35" s="59"/>
      <c r="K35" s="77" t="s">
        <v>13</v>
      </c>
      <c r="L35" s="75">
        <f>SUMIF('3.Travel,Subsistence&amp;Conference'!$E$12:$E$31,'Summary of Organisation Cos (2'!K29,'3.Travel,Subsistence&amp;Conference'!$I$12:$I$31)</f>
        <v>0</v>
      </c>
      <c r="M35" s="75">
        <f>SUMIF('3.Travel,Subsistence&amp;Conference'!$E$12:$E$31,'Summary of Organisation Cos (2'!K29,'3.Travel,Subsistence&amp;Conference'!$K$12:$K$31)</f>
        <v>0</v>
      </c>
      <c r="N35" s="75">
        <f>SUMIF('3.Travel,Subsistence&amp;Conference'!$E$12:$E$31,'Summary of Organisation Cos (2'!K29,'3.Travel,Subsistence&amp;Conference'!$M$12:$M$31)</f>
        <v>0</v>
      </c>
      <c r="O35" s="75">
        <f>SUMIF('3.Travel,Subsistence&amp;Conference'!$E$12:$E$31,'Summary of Organisation Cos (2'!K29,'3.Travel,Subsistence&amp;Conference'!$O$12:$O$31)</f>
        <v>0</v>
      </c>
      <c r="P35" s="75">
        <f>SUMIF('3.Travel,Subsistence&amp;Conference'!$E$12:$E$31,'Summary of Organisation Cos (2'!K29,'3.Travel,Subsistence&amp;Conference'!$Q$12:$Q$31)</f>
        <v>0</v>
      </c>
      <c r="Q35" s="78">
        <f t="shared" si="5"/>
        <v>0</v>
      </c>
      <c r="R35" s="61"/>
      <c r="S35" s="57"/>
      <c r="T35" s="57"/>
      <c r="U35" s="57"/>
      <c r="V35" s="57"/>
      <c r="W35" s="57"/>
      <c r="X35" s="57"/>
      <c r="Y35" s="57"/>
      <c r="Z35" s="57"/>
      <c r="AA35" s="57"/>
      <c r="AB35" s="57"/>
      <c r="AC35" s="57"/>
      <c r="AD35" s="57"/>
      <c r="AE35" s="57"/>
      <c r="AF35" s="57"/>
      <c r="AG35" s="57"/>
      <c r="AH35" s="57"/>
      <c r="AI35" s="57"/>
      <c r="AJ35" s="57"/>
      <c r="AK35" s="57"/>
    </row>
    <row r="36" spans="1:37" ht="15" customHeight="1">
      <c r="A36" s="56"/>
      <c r="B36" s="59"/>
      <c r="C36" s="77" t="s">
        <v>14</v>
      </c>
      <c r="D36" s="75">
        <f>SUMIF('4. Equipment'!$D$12:$D$31,'Summary of Organisation Cos (2'!C29,'4. Equipment'!$H$12:$H$31)</f>
        <v>0</v>
      </c>
      <c r="E36" s="75">
        <f>SUMIF('4. Equipment'!$D$12:$D$31,'Summary of Organisation Cos (2'!C29,'4. Equipment'!$J$12:$J$31)</f>
        <v>0</v>
      </c>
      <c r="F36" s="75">
        <f>SUMIF('4. Equipment'!$D$12:$D$31,'Summary of Organisation Cos (2'!C29,'4. Equipment'!$L$12:$L$31)</f>
        <v>0</v>
      </c>
      <c r="G36" s="75">
        <f>SUMIF('4. Equipment'!$D$12:$D$31,'Summary of Organisation Cos (2'!C29,'4. Equipment'!$N$12:$N$31)</f>
        <v>0</v>
      </c>
      <c r="H36" s="75">
        <f>SUMIF('4. Equipment'!$D$12:$D$31,'Summary of Organisation Cos (2'!C29,'4. Equipment'!$P$12:$P$31)</f>
        <v>0</v>
      </c>
      <c r="I36" s="78">
        <f t="shared" si="4"/>
        <v>0</v>
      </c>
      <c r="J36" s="59"/>
      <c r="K36" s="77" t="s">
        <v>14</v>
      </c>
      <c r="L36" s="75">
        <f>SUMIF('4. Equipment'!$D$12:$D$31,'Summary of Organisation Cos (2'!K29,'4. Equipment'!$H$12:$H$31)</f>
        <v>0</v>
      </c>
      <c r="M36" s="75">
        <f>SUMIF('4. Equipment'!$D$12:$D$31,'Summary of Organisation Cos (2'!K29,'4. Equipment'!$J$12:$J$31)</f>
        <v>0</v>
      </c>
      <c r="N36" s="75">
        <f>SUMIF('4. Equipment'!$D$12:$D$31,'Summary of Organisation Cos (2'!K29,'4. Equipment'!$L$12:$L$31)</f>
        <v>0</v>
      </c>
      <c r="O36" s="75">
        <f>SUMIF('4. Equipment'!$D$12:$D$31,'Summary of Organisation Cos (2'!K29,'4. Equipment'!$N$12:$N$31)</f>
        <v>0</v>
      </c>
      <c r="P36" s="75">
        <f>SUMIF('4. Equipment'!$D$12:$D$31,'Summary of Organisation Cos (2'!K29,'4. Equipment'!$P$12:$P$31)</f>
        <v>0</v>
      </c>
      <c r="Q36" s="78">
        <f t="shared" si="5"/>
        <v>0</v>
      </c>
      <c r="R36" s="61"/>
      <c r="S36" s="57"/>
      <c r="T36" s="57"/>
      <c r="U36" s="57"/>
      <c r="V36" s="57"/>
      <c r="W36" s="57"/>
      <c r="X36" s="57"/>
      <c r="Y36" s="57"/>
      <c r="Z36" s="57"/>
      <c r="AA36" s="57"/>
      <c r="AB36" s="57"/>
      <c r="AC36" s="57"/>
      <c r="AD36" s="57"/>
      <c r="AE36" s="57"/>
      <c r="AF36" s="57"/>
      <c r="AG36" s="57"/>
      <c r="AH36" s="57"/>
      <c r="AI36" s="57"/>
      <c r="AJ36" s="57"/>
      <c r="AK36" s="57"/>
    </row>
    <row r="37" spans="1:37" ht="15" customHeight="1">
      <c r="A37" s="56"/>
      <c r="B37" s="59"/>
      <c r="C37" s="77" t="s">
        <v>15</v>
      </c>
      <c r="D37" s="75">
        <f>SUMIF('5. Consumables'!$D$12:$D$31,'Summary of Organisation Cos (2'!C29,'5. Consumables'!$H$12:$H$31)</f>
        <v>0</v>
      </c>
      <c r="E37" s="75">
        <f>SUMIF('5. Consumables'!$D$12:$D$31,'Summary of Organisation Cos (2'!C29,'5. Consumables'!$J$12:$J$31)</f>
        <v>0</v>
      </c>
      <c r="F37" s="75">
        <f>SUMIF('5. Consumables'!$D$12:$D$31,'Summary of Organisation Cos (2'!C29,'5. Consumables'!$L$12:$L$31)</f>
        <v>0</v>
      </c>
      <c r="G37" s="75">
        <f>SUMIF('5. Consumables'!$D$12:$D$31,'Summary of Organisation Cos (2'!C29,'5. Consumables'!$N$12:$N$31)</f>
        <v>0</v>
      </c>
      <c r="H37" s="75">
        <f>SUMIF('5. Consumables'!$D$12:$D$31,'Summary of Organisation Cos (2'!C29,'5. Consumables'!$P$12:$P$31)</f>
        <v>0</v>
      </c>
      <c r="I37" s="78">
        <f t="shared" si="4"/>
        <v>0</v>
      </c>
      <c r="J37" s="59"/>
      <c r="K37" s="77" t="s">
        <v>15</v>
      </c>
      <c r="L37" s="75">
        <f>SUMIF('5. Consumables'!$D$12:$D$31,'Summary of Organisation Cos (2'!K29,'5. Consumables'!$H$12:$H$31)</f>
        <v>0</v>
      </c>
      <c r="M37" s="75">
        <f>SUMIF('5. Consumables'!$D$12:$D$31,'Summary of Organisation Cos (2'!K29,'5. Consumables'!$J$12:$J$31)</f>
        <v>0</v>
      </c>
      <c r="N37" s="75">
        <f>SUMIF('5. Consumables'!$D$12:$D$31,'Summary of Organisation Cos (2'!K29,'5. Consumables'!$L$12:$L$31)</f>
        <v>0</v>
      </c>
      <c r="O37" s="75">
        <f>SUMIF('5. Consumables'!$D$12:$D$31,'Summary of Organisation Cos (2'!K29,'5. Consumables'!$N$12:$N$31)</f>
        <v>0</v>
      </c>
      <c r="P37" s="75">
        <f>SUMIF('5. Consumables'!$D$12:$D$31,'Summary of Organisation Cos (2'!K29,'5. Consumables'!$P$12:$P$31)</f>
        <v>0</v>
      </c>
      <c r="Q37" s="78">
        <f t="shared" si="5"/>
        <v>0</v>
      </c>
      <c r="R37" s="61"/>
      <c r="S37" s="57"/>
      <c r="T37" s="57"/>
      <c r="U37" s="57"/>
      <c r="V37" s="57"/>
      <c r="W37" s="57"/>
      <c r="X37" s="57"/>
      <c r="Y37" s="57"/>
      <c r="Z37" s="57"/>
      <c r="AA37" s="57"/>
      <c r="AB37" s="57"/>
      <c r="AC37" s="57"/>
      <c r="AD37" s="57"/>
      <c r="AE37" s="57"/>
      <c r="AF37" s="57"/>
      <c r="AG37" s="57"/>
      <c r="AH37" s="57"/>
      <c r="AI37" s="57"/>
      <c r="AJ37" s="57"/>
      <c r="AK37" s="57"/>
    </row>
    <row r="38" spans="1:37" ht="15" customHeight="1">
      <c r="A38" s="56"/>
      <c r="B38" s="59"/>
      <c r="C38" s="77" t="s">
        <v>16</v>
      </c>
      <c r="D38" s="75">
        <f>SUMIF('6. PPIEP'!$D$12:$D$31,'Summary of Organisation Cos (2'!C29,'6. PPIEP'!$H$12:$H$31)</f>
        <v>0</v>
      </c>
      <c r="E38" s="75">
        <f>SUMIF('6. PPIEP'!$D$12:$D$31,'Summary of Organisation Cos (2'!C29,'6. PPIEP'!$J$12:$J$31)</f>
        <v>0</v>
      </c>
      <c r="F38" s="75">
        <f>SUMIF('6. PPIEP'!$D$12:$D$31,'Summary of Organisation Cos (2'!C29,'6. PPIEP'!$L$12:$L$31)</f>
        <v>0</v>
      </c>
      <c r="G38" s="75">
        <f>SUMIF('6. PPIEP'!$D$12:$D$31,'Summary of Organisation Cos (2'!C29,'6. PPIEP'!$N$12:$N$31)</f>
        <v>0</v>
      </c>
      <c r="H38" s="75">
        <f>SUMIF('6. PPIEP'!$D$12:$D$31,'Summary of Organisation Cos (2'!C29,'6. PPIEP'!$P$12:$P$31)</f>
        <v>0</v>
      </c>
      <c r="I38" s="78">
        <f t="shared" si="4"/>
        <v>0</v>
      </c>
      <c r="J38" s="59"/>
      <c r="K38" s="77" t="s">
        <v>16</v>
      </c>
      <c r="L38" s="75">
        <f>SUMIF('6. PPIEP'!$D$12:$D$31,'Summary of Organisation Cos (2'!K29,'6. PPIEP'!$H$12:$H$31)</f>
        <v>0</v>
      </c>
      <c r="M38" s="75">
        <f>SUMIF('6. PPIEP'!$D$12:$D$31,'Summary of Organisation Cos (2'!K29,'6. PPIEP'!$J$12:$J$31)</f>
        <v>0</v>
      </c>
      <c r="N38" s="75">
        <f>SUMIF('6. PPIEP'!$D$12:$D$31,'Summary of Organisation Cos (2'!K29,'6. PPIEP'!$L$12:$L$31)</f>
        <v>0</v>
      </c>
      <c r="O38" s="75">
        <f>SUMIF('6. PPIEP'!$D$12:$D$31,'Summary of Organisation Cos (2'!K29,'6. PPIEP'!$N$12:$N$31)</f>
        <v>0</v>
      </c>
      <c r="P38" s="75">
        <f>SUMIF('6. PPIEP'!$D$12:$D$31,'Summary of Organisation Cos (2'!K29,'6. PPIEP'!$P$12:$P$31)</f>
        <v>0</v>
      </c>
      <c r="Q38" s="78">
        <f t="shared" si="5"/>
        <v>0</v>
      </c>
      <c r="R38" s="61"/>
      <c r="S38" s="57"/>
      <c r="T38" s="57"/>
      <c r="U38" s="57"/>
      <c r="V38" s="57"/>
      <c r="W38" s="57"/>
      <c r="X38" s="57"/>
      <c r="Y38" s="57"/>
      <c r="Z38" s="57"/>
      <c r="AA38" s="57"/>
      <c r="AB38" s="57"/>
      <c r="AC38" s="57"/>
      <c r="AD38" s="57"/>
      <c r="AE38" s="57"/>
      <c r="AF38" s="57"/>
      <c r="AG38" s="57"/>
      <c r="AH38" s="57"/>
      <c r="AI38" s="57"/>
      <c r="AJ38" s="57"/>
      <c r="AK38" s="57"/>
    </row>
    <row r="39" spans="1:37" ht="15" customHeight="1">
      <c r="A39" s="56"/>
      <c r="B39" s="59"/>
      <c r="C39" s="77" t="s">
        <v>17</v>
      </c>
      <c r="D39" s="75">
        <f>SUMIF('7. Dissemination'!$D$12:$D$31,'Summary of Organisation Cos (2'!C29,'7. Dissemination'!$H$12:$H$31)</f>
        <v>0</v>
      </c>
      <c r="E39" s="75">
        <f>SUMIF('7. Dissemination'!$D$12:$D$31,'Summary of Organisation Cos (2'!C29,'7. Dissemination'!$J$12:$J$31)</f>
        <v>0</v>
      </c>
      <c r="F39" s="75">
        <f>SUMIF('7. Dissemination'!$D$12:$D$31,'Summary of Organisation Cos (2'!C29,'7. Dissemination'!$L$12:$L$31)</f>
        <v>0</v>
      </c>
      <c r="G39" s="75">
        <f>SUMIF('7. Dissemination'!$D$12:$D$31,'Summary of Organisation Cos (2'!C29,'7. Dissemination'!$N$12:$N$31)</f>
        <v>0</v>
      </c>
      <c r="H39" s="75">
        <f>SUMIF('7. Dissemination'!$D$12:$D$31,'Summary of Organisation Cos (2'!C29,'7. Dissemination'!$P$12:$P$31)</f>
        <v>0</v>
      </c>
      <c r="I39" s="78">
        <f t="shared" si="4"/>
        <v>0</v>
      </c>
      <c r="J39" s="59"/>
      <c r="K39" s="77" t="s">
        <v>17</v>
      </c>
      <c r="L39" s="75">
        <f>SUMIF('7. Dissemination'!$D$12:$D$31,'Summary of Organisation Cos (2'!K29,'7. Dissemination'!$H$12:$H$31)</f>
        <v>0</v>
      </c>
      <c r="M39" s="75">
        <f>SUMIF('7. Dissemination'!$D$12:$D$31,'Summary of Organisation Cos (2'!K29,'7. Dissemination'!$J$12:$J$31)</f>
        <v>0</v>
      </c>
      <c r="N39" s="75">
        <f>SUMIF('7. Dissemination'!$D$12:$D$31,'Summary of Organisation Cos (2'!K29,'7. Dissemination'!$L$12:$L$31)</f>
        <v>0</v>
      </c>
      <c r="O39" s="75">
        <f>SUMIF('7. Dissemination'!$D$12:$D$31,'Summary of Organisation Cos (2'!K29,'7. Dissemination'!$N$12:$N$31)</f>
        <v>0</v>
      </c>
      <c r="P39" s="75">
        <f>SUMIF('7. Dissemination'!$D$12:$D$31,'Summary of Organisation Cos (2'!K29,'7. Dissemination'!$P$12:$P$31)</f>
        <v>0</v>
      </c>
      <c r="Q39" s="78">
        <f t="shared" si="5"/>
        <v>0</v>
      </c>
      <c r="R39" s="61"/>
      <c r="S39" s="57"/>
      <c r="T39" s="57"/>
      <c r="U39" s="57"/>
      <c r="V39" s="57"/>
      <c r="W39" s="57"/>
      <c r="X39" s="57"/>
      <c r="Y39" s="57"/>
      <c r="Z39" s="57"/>
      <c r="AA39" s="57"/>
      <c r="AB39" s="57"/>
      <c r="AC39" s="57"/>
      <c r="AD39" s="57"/>
      <c r="AE39" s="57"/>
      <c r="AF39" s="57"/>
      <c r="AG39" s="57"/>
      <c r="AH39" s="57"/>
      <c r="AI39" s="57"/>
      <c r="AJ39" s="57"/>
      <c r="AK39" s="57"/>
    </row>
    <row r="40" spans="1:37" ht="15" customHeight="1">
      <c r="A40" s="56"/>
      <c r="B40" s="59"/>
      <c r="C40" s="77" t="s">
        <v>18</v>
      </c>
      <c r="D40" s="75">
        <f>SUMIF('8. Other Direct Costs '!$D$12:$D$31,'Summary of Organisation Cos (2'!C29,'8. Other Direct Costs '!$H$12:$H$31)</f>
        <v>0</v>
      </c>
      <c r="E40" s="75">
        <f>SUMIF('8. Other Direct Costs '!$D$12:$D$31,'Summary of Organisation Cos (2'!C29,'8. Other Direct Costs '!$J$12:$J$31)</f>
        <v>0</v>
      </c>
      <c r="F40" s="75">
        <f>SUMIF('8. Other Direct Costs '!$D$12:$D$31,'Summary of Organisation Cos (2'!C29,'8. Other Direct Costs '!$L$12:$L$31)</f>
        <v>0</v>
      </c>
      <c r="G40" s="75">
        <f>SUMIF('8. Other Direct Costs '!$D$12:$D$31,'Summary of Organisation Cos (2'!C29,'8. Other Direct Costs '!$N$12:$N$31)</f>
        <v>0</v>
      </c>
      <c r="H40" s="75">
        <f>SUMIF('8. Other Direct Costs '!$D$12:$D$31,'Summary of Organisation Cos (2'!C29,'8. Other Direct Costs '!$P$12:$P$31)</f>
        <v>0</v>
      </c>
      <c r="I40" s="78">
        <f t="shared" si="4"/>
        <v>0</v>
      </c>
      <c r="J40" s="59"/>
      <c r="K40" s="77" t="s">
        <v>18</v>
      </c>
      <c r="L40" s="75">
        <f>SUMIF('8. Other Direct Costs '!$D$12:$D$31,'Summary of Organisation Cos (2'!K29,'8. Other Direct Costs '!$H$12:$H$31)</f>
        <v>0</v>
      </c>
      <c r="M40" s="75">
        <f>SUMIF('8. Other Direct Costs '!$D$12:$D$31,'Summary of Organisation Cos (2'!K29,'8. Other Direct Costs '!$J$12:$J$31)</f>
        <v>0</v>
      </c>
      <c r="N40" s="75">
        <f>SUMIF('8. Other Direct Costs '!$D$12:$D$31,'Summary of Organisation Cos (2'!K29,'8. Other Direct Costs '!$L$12:$L$31)</f>
        <v>0</v>
      </c>
      <c r="O40" s="75">
        <f>SUMIF('8. Other Direct Costs '!$D$12:$D$31,'Summary of Organisation Cos (2'!K29,'8. Other Direct Costs '!$N$12:$N$31)</f>
        <v>0</v>
      </c>
      <c r="P40" s="75">
        <f>SUMIF('8. Other Direct Costs '!$D$12:$D$31,'Summary of Organisation Cos (2'!K29,'8. Other Direct Costs '!$P$12:$P$31)</f>
        <v>0</v>
      </c>
      <c r="Q40" s="78">
        <f t="shared" si="5"/>
        <v>0</v>
      </c>
      <c r="R40" s="61"/>
      <c r="S40" s="57"/>
      <c r="T40" s="57"/>
      <c r="U40" s="57"/>
      <c r="V40" s="57"/>
      <c r="W40" s="57"/>
      <c r="X40" s="57"/>
      <c r="Y40" s="57"/>
      <c r="Z40" s="57"/>
      <c r="AA40" s="57"/>
      <c r="AB40" s="57"/>
      <c r="AC40" s="57"/>
      <c r="AD40" s="57"/>
      <c r="AE40" s="57"/>
      <c r="AF40" s="57"/>
      <c r="AG40" s="57"/>
      <c r="AH40" s="57"/>
      <c r="AI40" s="57"/>
      <c r="AJ40" s="57"/>
      <c r="AK40" s="57"/>
    </row>
    <row r="41" spans="1:37" ht="15" customHeight="1">
      <c r="A41" s="56"/>
      <c r="B41" s="59"/>
      <c r="C41" s="79" t="s">
        <v>19</v>
      </c>
      <c r="D41" s="75">
        <f>SUMIF('9. INDIRECT COSTS'!$C$13:$C$26,'Summary of Organisation Cos (2'!C29,'9. INDIRECT COSTS'!$J$13:$J$26)</f>
        <v>0</v>
      </c>
      <c r="E41" s="75">
        <f>SUMIF('9. INDIRECT COSTS'!$C$13:$C$26,'Summary of Organisation Cos (2'!C29,'9. INDIRECT COSTS'!$N$13:$N$26)</f>
        <v>0</v>
      </c>
      <c r="F41" s="75">
        <f>SUMIF('9. INDIRECT COSTS'!$C$13:$C$26,'Summary of Organisation Cos (2'!C29,'9. INDIRECT COSTS'!$R$13:$R$26)</f>
        <v>0</v>
      </c>
      <c r="G41" s="75">
        <f>SUMIF('9. INDIRECT COSTS'!$C$13:$C$26,'Summary of Organisation Cos (2'!C29,'9. INDIRECT COSTS'!$V$13:$V$26)</f>
        <v>0</v>
      </c>
      <c r="H41" s="75">
        <f>SUMIF('9. INDIRECT COSTS'!$C$13:$C$26,'Summary of Organisation Cos (2'!C29,'9. INDIRECT COSTS'!$Z$13:$Z$26)</f>
        <v>0</v>
      </c>
      <c r="I41" s="78">
        <f t="shared" si="4"/>
        <v>0</v>
      </c>
      <c r="J41" s="59"/>
      <c r="K41" s="79" t="s">
        <v>19</v>
      </c>
      <c r="L41" s="75">
        <f>SUMIF('9. INDIRECT COSTS'!$C$13:$C$26,'Summary of Organisation Cos (2'!K29,'9. INDIRECT COSTS'!$J$13:$J$26)</f>
        <v>0</v>
      </c>
      <c r="M41" s="75">
        <f>SUMIF('9. INDIRECT COSTS'!$C$13:$C$26,'Summary of Organisation Cos (2'!K29,'9. INDIRECT COSTS'!$N$13:$N$26)</f>
        <v>0</v>
      </c>
      <c r="N41" s="75">
        <f>SUMIF('9. INDIRECT COSTS'!$C$13:$C$26,'Summary of Organisation Cos (2'!K29,'9. INDIRECT COSTS'!$R$13:$R$26)</f>
        <v>0</v>
      </c>
      <c r="O41" s="75">
        <f>SUMIF('9. INDIRECT COSTS'!$C$13:$C$26,'Summary of Organisation Cos (2'!K29,'9. INDIRECT COSTS'!$V$13:$V$26)</f>
        <v>0</v>
      </c>
      <c r="P41" s="75">
        <f>SUMIF('9. INDIRECT COSTS'!$C$13:$C$26,'Summary of Organisation Cos (2'!K29,'9. INDIRECT COSTS'!$Z$13:$Z$26)</f>
        <v>0</v>
      </c>
      <c r="Q41" s="78">
        <f t="shared" si="5"/>
        <v>0</v>
      </c>
      <c r="R41" s="61"/>
      <c r="S41" s="57"/>
      <c r="T41" s="57"/>
      <c r="U41" s="57"/>
      <c r="V41" s="57"/>
      <c r="W41" s="57"/>
      <c r="X41" s="57"/>
      <c r="Y41" s="57"/>
      <c r="Z41" s="57"/>
      <c r="AA41" s="57"/>
      <c r="AB41" s="57"/>
      <c r="AC41" s="57"/>
      <c r="AD41" s="57"/>
      <c r="AE41" s="57"/>
      <c r="AF41" s="57"/>
      <c r="AG41" s="57"/>
      <c r="AH41" s="57"/>
      <c r="AI41" s="57"/>
      <c r="AJ41" s="57"/>
      <c r="AK41" s="57"/>
    </row>
    <row r="42" spans="1:37" ht="15" customHeight="1">
      <c r="A42" s="56"/>
      <c r="B42" s="80">
        <f>C31</f>
        <v>0</v>
      </c>
      <c r="C42" s="81" t="s">
        <v>77</v>
      </c>
      <c r="D42" s="83">
        <f t="shared" ref="D42:I42" si="6">SUM(D34:D41)</f>
        <v>0</v>
      </c>
      <c r="E42" s="83">
        <f t="shared" si="6"/>
        <v>0</v>
      </c>
      <c r="F42" s="83">
        <f t="shared" si="6"/>
        <v>0</v>
      </c>
      <c r="G42" s="83">
        <f t="shared" si="6"/>
        <v>0</v>
      </c>
      <c r="H42" s="83">
        <f t="shared" si="6"/>
        <v>0</v>
      </c>
      <c r="I42" s="85">
        <f t="shared" si="6"/>
        <v>0</v>
      </c>
      <c r="J42" s="80">
        <f>K31</f>
        <v>0</v>
      </c>
      <c r="K42" s="81" t="s">
        <v>77</v>
      </c>
      <c r="L42" s="83">
        <f t="shared" ref="L42:Q42" si="7">SUM(L34:L41)</f>
        <v>0</v>
      </c>
      <c r="M42" s="83">
        <f t="shared" si="7"/>
        <v>0</v>
      </c>
      <c r="N42" s="83">
        <f t="shared" si="7"/>
        <v>0</v>
      </c>
      <c r="O42" s="83">
        <f t="shared" si="7"/>
        <v>0</v>
      </c>
      <c r="P42" s="83">
        <f t="shared" si="7"/>
        <v>0</v>
      </c>
      <c r="Q42" s="85">
        <f t="shared" si="7"/>
        <v>0</v>
      </c>
      <c r="R42" s="61"/>
      <c r="S42" s="57"/>
      <c r="T42" s="57"/>
      <c r="U42" s="57"/>
      <c r="V42" s="57"/>
      <c r="W42" s="57"/>
      <c r="X42" s="57"/>
      <c r="Y42" s="57"/>
      <c r="Z42" s="57"/>
      <c r="AA42" s="57"/>
      <c r="AB42" s="57"/>
      <c r="AC42" s="57"/>
      <c r="AD42" s="57"/>
      <c r="AE42" s="57"/>
      <c r="AF42" s="57"/>
      <c r="AG42" s="57"/>
      <c r="AH42" s="57"/>
      <c r="AI42" s="57"/>
      <c r="AJ42" s="57"/>
      <c r="AK42" s="57"/>
    </row>
    <row r="43" spans="1:37" ht="15" customHeight="1">
      <c r="A43" s="56"/>
      <c r="B43" s="59"/>
      <c r="C43" s="87"/>
      <c r="D43" s="88"/>
      <c r="E43" s="88"/>
      <c r="F43" s="88"/>
      <c r="G43" s="88"/>
      <c r="H43" s="88"/>
      <c r="I43" s="88"/>
      <c r="J43" s="61"/>
      <c r="K43" s="87"/>
      <c r="L43" s="88"/>
      <c r="M43" s="88"/>
      <c r="N43" s="88"/>
      <c r="O43" s="88"/>
      <c r="P43" s="88"/>
      <c r="Q43" s="88"/>
      <c r="R43" s="61"/>
      <c r="S43" s="57"/>
      <c r="T43" s="57"/>
      <c r="U43" s="57"/>
      <c r="V43" s="57"/>
      <c r="W43" s="57"/>
      <c r="X43" s="57"/>
      <c r="Y43" s="57"/>
      <c r="Z43" s="57"/>
      <c r="AA43" s="57"/>
      <c r="AB43" s="57"/>
      <c r="AC43" s="57"/>
      <c r="AD43" s="57"/>
      <c r="AE43" s="57"/>
      <c r="AF43" s="57"/>
      <c r="AG43" s="57"/>
      <c r="AH43" s="57"/>
      <c r="AI43" s="57"/>
      <c r="AJ43" s="57"/>
      <c r="AK43" s="57"/>
    </row>
    <row r="44" spans="1:37" ht="15" customHeight="1">
      <c r="A44" s="56"/>
      <c r="B44" s="59"/>
      <c r="C44" s="67" t="s">
        <v>69</v>
      </c>
      <c r="D44" s="61"/>
      <c r="E44" s="61"/>
      <c r="F44" s="61"/>
      <c r="G44" s="61"/>
      <c r="H44" s="61"/>
      <c r="I44" s="61"/>
      <c r="J44" s="61"/>
      <c r="K44" s="67" t="s">
        <v>69</v>
      </c>
      <c r="L44" s="59"/>
      <c r="M44" s="59"/>
      <c r="N44" s="59"/>
      <c r="O44" s="59"/>
      <c r="P44" s="59"/>
      <c r="Q44" s="59"/>
      <c r="R44" s="61"/>
      <c r="S44" s="57"/>
      <c r="T44" s="57"/>
      <c r="U44" s="57"/>
      <c r="V44" s="57"/>
      <c r="W44" s="57"/>
      <c r="X44" s="57"/>
      <c r="Y44" s="57"/>
      <c r="Z44" s="57"/>
      <c r="AA44" s="57"/>
      <c r="AB44" s="57"/>
      <c r="AC44" s="57"/>
      <c r="AD44" s="57"/>
      <c r="AE44" s="57"/>
      <c r="AF44" s="57"/>
      <c r="AG44" s="57"/>
      <c r="AH44" s="57"/>
      <c r="AI44" s="57"/>
      <c r="AJ44" s="57"/>
      <c r="AK44" s="57"/>
    </row>
    <row r="45" spans="1:37" ht="15" customHeight="1">
      <c r="A45" s="56">
        <f>A29+2</f>
        <v>5</v>
      </c>
      <c r="B45" s="59"/>
      <c r="C45" s="68" t="str">
        <f>IF('START - AWARD DETAILS'!C25="","",'START - AWARD DETAILS'!C25)</f>
        <v/>
      </c>
      <c r="D45" s="61"/>
      <c r="E45" s="61"/>
      <c r="F45" s="61"/>
      <c r="G45" s="61"/>
      <c r="H45" s="61"/>
      <c r="I45" s="61"/>
      <c r="J45" s="61"/>
      <c r="K45" s="68" t="str">
        <f>IF('START - AWARD DETAILS'!C26="","",'START - AWARD DETAILS'!C26)</f>
        <v/>
      </c>
      <c r="L45" s="59"/>
      <c r="M45" s="59"/>
      <c r="N45" s="59"/>
      <c r="O45" s="59"/>
      <c r="P45" s="59"/>
      <c r="Q45" s="59"/>
      <c r="R45" s="61"/>
      <c r="S45" s="57"/>
      <c r="T45" s="57"/>
      <c r="U45" s="57"/>
      <c r="V45" s="57"/>
      <c r="W45" s="57"/>
      <c r="X45" s="57"/>
      <c r="Y45" s="57"/>
      <c r="Z45" s="57"/>
      <c r="AA45" s="57"/>
      <c r="AB45" s="57"/>
      <c r="AC45" s="57"/>
      <c r="AD45" s="57"/>
      <c r="AE45" s="57"/>
      <c r="AF45" s="57"/>
      <c r="AG45" s="57"/>
      <c r="AH45" s="57"/>
      <c r="AI45" s="57"/>
      <c r="AJ45" s="57"/>
      <c r="AK45" s="57"/>
    </row>
    <row r="46" spans="1:37" ht="15" customHeight="1">
      <c r="A46" s="56"/>
      <c r="B46" s="59"/>
      <c r="C46" s="69" t="s">
        <v>70</v>
      </c>
      <c r="D46" s="61"/>
      <c r="E46" s="61"/>
      <c r="F46" s="61"/>
      <c r="G46" s="61"/>
      <c r="H46" s="61"/>
      <c r="I46" s="61"/>
      <c r="J46" s="61"/>
      <c r="K46" s="69" t="s">
        <v>70</v>
      </c>
      <c r="L46" s="59"/>
      <c r="M46" s="59"/>
      <c r="N46" s="59"/>
      <c r="O46" s="59"/>
      <c r="P46" s="59"/>
      <c r="Q46" s="59"/>
      <c r="R46" s="61"/>
      <c r="S46" s="57"/>
      <c r="T46" s="57"/>
      <c r="U46" s="57"/>
      <c r="V46" s="57"/>
      <c r="W46" s="57"/>
      <c r="X46" s="57"/>
      <c r="Y46" s="57"/>
      <c r="Z46" s="57"/>
      <c r="AA46" s="57"/>
      <c r="AB46" s="57"/>
      <c r="AC46" s="57"/>
      <c r="AD46" s="57"/>
      <c r="AE46" s="57"/>
      <c r="AF46" s="57"/>
      <c r="AG46" s="57"/>
      <c r="AH46" s="57"/>
      <c r="AI46" s="57"/>
      <c r="AJ46" s="57"/>
      <c r="AK46" s="57"/>
    </row>
    <row r="47" spans="1:37" ht="15" customHeight="1">
      <c r="A47" s="56"/>
      <c r="B47" s="59"/>
      <c r="C47" s="68">
        <f>IFERROR(VLOOKUP('Summary of Organisation Cos (2'!C45,'START - AWARD DETAILS'!$C$21:$D$40,2,0),"")</f>
        <v>0</v>
      </c>
      <c r="D47" s="61"/>
      <c r="E47" s="61"/>
      <c r="F47" s="61"/>
      <c r="G47" s="61"/>
      <c r="H47" s="61"/>
      <c r="I47" s="61"/>
      <c r="J47" s="61"/>
      <c r="K47" s="68">
        <f>IFERROR(VLOOKUP('Summary of Organisation Cos (2'!K45,'START - AWARD DETAILS'!$C$21:$D$40,2,0),"")</f>
        <v>0</v>
      </c>
      <c r="L47" s="59"/>
      <c r="M47" s="59"/>
      <c r="N47" s="59"/>
      <c r="O47" s="59"/>
      <c r="P47" s="59"/>
      <c r="Q47" s="59"/>
      <c r="R47" s="61"/>
      <c r="S47" s="57"/>
      <c r="T47" s="57"/>
      <c r="U47" s="57"/>
      <c r="V47" s="57"/>
      <c r="W47" s="57"/>
      <c r="X47" s="57"/>
      <c r="Y47" s="57"/>
      <c r="Z47" s="57"/>
      <c r="AA47" s="57"/>
      <c r="AB47" s="57"/>
      <c r="AC47" s="57"/>
      <c r="AD47" s="57"/>
      <c r="AE47" s="57"/>
      <c r="AF47" s="57"/>
      <c r="AG47" s="57"/>
      <c r="AH47" s="57"/>
      <c r="AI47" s="57"/>
      <c r="AJ47" s="57"/>
      <c r="AK47" s="57"/>
    </row>
    <row r="48" spans="1:37" ht="15" customHeight="1">
      <c r="A48" s="56"/>
      <c r="B48" s="59"/>
      <c r="C48" s="60"/>
      <c r="D48" s="59"/>
      <c r="E48" s="59"/>
      <c r="F48" s="59"/>
      <c r="G48" s="59"/>
      <c r="H48" s="59"/>
      <c r="I48" s="59"/>
      <c r="J48" s="59"/>
      <c r="K48" s="60"/>
      <c r="L48" s="59"/>
      <c r="M48" s="59"/>
      <c r="N48" s="59"/>
      <c r="O48" s="59"/>
      <c r="P48" s="59"/>
      <c r="Q48" s="59"/>
      <c r="R48" s="61"/>
      <c r="S48" s="57"/>
      <c r="T48" s="57"/>
      <c r="U48" s="57"/>
      <c r="V48" s="57"/>
      <c r="W48" s="57"/>
      <c r="X48" s="57"/>
      <c r="Y48" s="57"/>
      <c r="Z48" s="57"/>
      <c r="AA48" s="57"/>
      <c r="AB48" s="57"/>
      <c r="AC48" s="57"/>
      <c r="AD48" s="57"/>
      <c r="AE48" s="57"/>
      <c r="AF48" s="57"/>
      <c r="AG48" s="57"/>
      <c r="AH48" s="57"/>
      <c r="AI48" s="57"/>
      <c r="AJ48" s="57"/>
      <c r="AK48" s="57"/>
    </row>
    <row r="49" spans="1:37" ht="15" customHeight="1">
      <c r="A49" s="56"/>
      <c r="B49" s="59"/>
      <c r="C49" s="60"/>
      <c r="D49" s="70" t="s">
        <v>71</v>
      </c>
      <c r="E49" s="71" t="s">
        <v>72</v>
      </c>
      <c r="F49" s="71" t="s">
        <v>73</v>
      </c>
      <c r="G49" s="71" t="s">
        <v>74</v>
      </c>
      <c r="H49" s="72" t="s">
        <v>75</v>
      </c>
      <c r="I49" s="73" t="s">
        <v>76</v>
      </c>
      <c r="J49" s="59"/>
      <c r="K49" s="60"/>
      <c r="L49" s="70" t="s">
        <v>71</v>
      </c>
      <c r="M49" s="71" t="s">
        <v>72</v>
      </c>
      <c r="N49" s="71" t="s">
        <v>73</v>
      </c>
      <c r="O49" s="71" t="s">
        <v>74</v>
      </c>
      <c r="P49" s="72" t="s">
        <v>75</v>
      </c>
      <c r="Q49" s="73" t="s">
        <v>76</v>
      </c>
      <c r="R49" s="61"/>
      <c r="S49" s="57"/>
      <c r="T49" s="57"/>
      <c r="U49" s="57"/>
      <c r="V49" s="57"/>
      <c r="W49" s="57"/>
      <c r="X49" s="57"/>
      <c r="Y49" s="57"/>
      <c r="Z49" s="57"/>
      <c r="AA49" s="57"/>
      <c r="AB49" s="57"/>
      <c r="AC49" s="57"/>
      <c r="AD49" s="57"/>
      <c r="AE49" s="57"/>
      <c r="AF49" s="57"/>
      <c r="AG49" s="57"/>
      <c r="AH49" s="57"/>
      <c r="AI49" s="57"/>
      <c r="AJ49" s="57"/>
      <c r="AK49" s="57"/>
    </row>
    <row r="50" spans="1:37" ht="15" customHeight="1">
      <c r="A50" s="56"/>
      <c r="B50" s="59"/>
      <c r="C50" s="74" t="s">
        <v>12</v>
      </c>
      <c r="D50" s="75">
        <f>SUMIF('2. Annual Costs of Staff Posts'!$D$13:$D$62,'Summary of Organisation Cos (2'!C45,'2. Annual Costs of Staff Posts'!$L$13:$L$62)</f>
        <v>0</v>
      </c>
      <c r="E50" s="75">
        <f>SUMIF('2. Annual Costs of Staff Posts'!$D$13:$D$62,'Summary of Organisation Cos (2'!C45,'2. Annual Costs of Staff Posts'!$Q$13:$Q$62)</f>
        <v>0</v>
      </c>
      <c r="F50" s="75">
        <f>SUMIF('2. Annual Costs of Staff Posts'!$D$13:$D$62,'Summary of Organisation Cos (2'!C45,'2. Annual Costs of Staff Posts'!$V$13:$V$62)</f>
        <v>0</v>
      </c>
      <c r="G50" s="75">
        <f>SUMIF('2. Annual Costs of Staff Posts'!$D$13:$D$62,'Summary of Organisation Cos (2'!C45,'2. Annual Costs of Staff Posts'!$AA$13:$AA$62)</f>
        <v>0</v>
      </c>
      <c r="H50" s="75">
        <f>SUMIF('2. Annual Costs of Staff Posts'!$D$13:$D$62,'Summary of Organisation Cos (2'!C45,'2. Annual Costs of Staff Posts'!$AF$13:$AF$62)</f>
        <v>0</v>
      </c>
      <c r="I50" s="76">
        <f t="shared" ref="I50:I57" si="8">SUM(D50:H50)</f>
        <v>0</v>
      </c>
      <c r="J50" s="59"/>
      <c r="K50" s="74" t="s">
        <v>12</v>
      </c>
      <c r="L50" s="75">
        <f>SUMIF('2. Annual Costs of Staff Posts'!$D$13:$D$62,'Summary of Organisation Cos (2'!K45,'2. Annual Costs of Staff Posts'!$L$13:$L$62)</f>
        <v>0</v>
      </c>
      <c r="M50" s="75">
        <f>SUMIF('2. Annual Costs of Staff Posts'!$D$13:$D$62,'Summary of Organisation Cos (2'!K45,'2. Annual Costs of Staff Posts'!$Q$13:$Q$62)</f>
        <v>0</v>
      </c>
      <c r="N50" s="75">
        <f>SUMIF('2. Annual Costs of Staff Posts'!$D$13:$D$62,'Summary of Organisation Cos (2'!K45,'2. Annual Costs of Staff Posts'!$V$13:$V$62)</f>
        <v>0</v>
      </c>
      <c r="O50" s="75">
        <f>SUMIF('2. Annual Costs of Staff Posts'!$D$13:$D$62,'Summary of Organisation Cos (2'!K45,'2. Annual Costs of Staff Posts'!$AA$13:$AA$62)</f>
        <v>0</v>
      </c>
      <c r="P50" s="75">
        <f>SUMIF('2. Annual Costs of Staff Posts'!$D$13:$D$62,'Summary of Organisation Cos (2'!K45,'2. Annual Costs of Staff Posts'!$AF$13:$AF$62)</f>
        <v>0</v>
      </c>
      <c r="Q50" s="76">
        <f t="shared" ref="Q50:Q57" si="9">SUM(L50:P50)</f>
        <v>0</v>
      </c>
      <c r="R50" s="61"/>
      <c r="S50" s="57"/>
      <c r="T50" s="57"/>
      <c r="U50" s="57"/>
      <c r="V50" s="57"/>
      <c r="W50" s="57"/>
      <c r="X50" s="57"/>
      <c r="Y50" s="57"/>
      <c r="Z50" s="57"/>
      <c r="AA50" s="57"/>
      <c r="AB50" s="57"/>
      <c r="AC50" s="57"/>
      <c r="AD50" s="57"/>
      <c r="AE50" s="57"/>
      <c r="AF50" s="57"/>
      <c r="AG50" s="57"/>
      <c r="AH50" s="57"/>
      <c r="AI50" s="57"/>
      <c r="AJ50" s="57"/>
      <c r="AK50" s="57"/>
    </row>
    <row r="51" spans="1:37" ht="15" customHeight="1">
      <c r="A51" s="56"/>
      <c r="B51" s="59"/>
      <c r="C51" s="77" t="s">
        <v>13</v>
      </c>
      <c r="D51" s="75">
        <f>SUMIF('3.Travel,Subsistence&amp;Conference'!$E$12:$E$31,'Summary of Organisation Cos (2'!C45,'3.Travel,Subsistence&amp;Conference'!$I$12:$I$31)</f>
        <v>0</v>
      </c>
      <c r="E51" s="75">
        <f>SUMIF('3.Travel,Subsistence&amp;Conference'!$E$12:$E$31,'Summary of Organisation Cos (2'!C45,'3.Travel,Subsistence&amp;Conference'!$K$12:$K$31)</f>
        <v>0</v>
      </c>
      <c r="F51" s="75">
        <f>SUMIF('3.Travel,Subsistence&amp;Conference'!$E$12:$E$31,'Summary of Organisation Cos (2'!C45,'3.Travel,Subsistence&amp;Conference'!$M$12:$M$31)</f>
        <v>0</v>
      </c>
      <c r="G51" s="75">
        <f>SUMIF('3.Travel,Subsistence&amp;Conference'!$E$12:$E$31,'Summary of Organisation Cos (2'!C45,'3.Travel,Subsistence&amp;Conference'!$O$12:$O$31)</f>
        <v>0</v>
      </c>
      <c r="H51" s="75">
        <f>SUMIF('3.Travel,Subsistence&amp;Conference'!$E$12:$E$31,'Summary of Organisation Cos (2'!C45,'3.Travel,Subsistence&amp;Conference'!$Q$12:$Q$31)</f>
        <v>0</v>
      </c>
      <c r="I51" s="78">
        <f t="shared" si="8"/>
        <v>0</v>
      </c>
      <c r="J51" s="59"/>
      <c r="K51" s="77" t="s">
        <v>13</v>
      </c>
      <c r="L51" s="75">
        <f>SUMIF('3.Travel,Subsistence&amp;Conference'!$E$12:$E$31,'Summary of Organisation Cos (2'!K45,'3.Travel,Subsistence&amp;Conference'!$I$12:$I$31)</f>
        <v>0</v>
      </c>
      <c r="M51" s="75">
        <f>SUMIF('3.Travel,Subsistence&amp;Conference'!$E$12:$E$31,'Summary of Organisation Cos (2'!K45,'3.Travel,Subsistence&amp;Conference'!$K$12:$K$31)</f>
        <v>0</v>
      </c>
      <c r="N51" s="75">
        <f>SUMIF('3.Travel,Subsistence&amp;Conference'!$E$12:$E$31,'Summary of Organisation Cos (2'!K45,'3.Travel,Subsistence&amp;Conference'!$M$12:$M$31)</f>
        <v>0</v>
      </c>
      <c r="O51" s="75">
        <f>SUMIF('3.Travel,Subsistence&amp;Conference'!$E$12:$E$31,'Summary of Organisation Cos (2'!K45,'3.Travel,Subsistence&amp;Conference'!$O$12:$O$31)</f>
        <v>0</v>
      </c>
      <c r="P51" s="75">
        <f>SUMIF('3.Travel,Subsistence&amp;Conference'!$E$12:$E$31,'Summary of Organisation Cos (2'!K45,'3.Travel,Subsistence&amp;Conference'!$Q$12:$Q$31)</f>
        <v>0</v>
      </c>
      <c r="Q51" s="78">
        <f t="shared" si="9"/>
        <v>0</v>
      </c>
      <c r="R51" s="61"/>
      <c r="S51" s="57"/>
      <c r="T51" s="57"/>
      <c r="U51" s="57"/>
      <c r="V51" s="57"/>
      <c r="W51" s="57"/>
      <c r="X51" s="57"/>
      <c r="Y51" s="57"/>
      <c r="Z51" s="57"/>
      <c r="AA51" s="57"/>
      <c r="AB51" s="57"/>
      <c r="AC51" s="57"/>
      <c r="AD51" s="57"/>
      <c r="AE51" s="57"/>
      <c r="AF51" s="57"/>
      <c r="AG51" s="57"/>
      <c r="AH51" s="57"/>
      <c r="AI51" s="57"/>
      <c r="AJ51" s="57"/>
      <c r="AK51" s="57"/>
    </row>
    <row r="52" spans="1:37" ht="15" customHeight="1">
      <c r="A52" s="56"/>
      <c r="B52" s="59"/>
      <c r="C52" s="77" t="s">
        <v>14</v>
      </c>
      <c r="D52" s="75">
        <f>SUMIF('4. Equipment'!$D$12:$D$31,'Summary of Organisation Cos (2'!C45,'4. Equipment'!$H$12:$H$31)</f>
        <v>0</v>
      </c>
      <c r="E52" s="75">
        <f>SUMIF('4. Equipment'!$D$12:$D$31,'Summary of Organisation Cos (2'!C45,'4. Equipment'!$J$12:$J$31)</f>
        <v>0</v>
      </c>
      <c r="F52" s="75">
        <f>SUMIF('4. Equipment'!$D$12:$D$31,'Summary of Organisation Cos (2'!C45,'4. Equipment'!$L$12:$L$31)</f>
        <v>0</v>
      </c>
      <c r="G52" s="75">
        <f>SUMIF('4. Equipment'!$D$12:$D$31,'Summary of Organisation Cos (2'!C45,'4. Equipment'!$N$12:$N$31)</f>
        <v>0</v>
      </c>
      <c r="H52" s="75">
        <f>SUMIF('4. Equipment'!$D$12:$D$31,'Summary of Organisation Cos (2'!C45,'4. Equipment'!$P$12:$P$31)</f>
        <v>0</v>
      </c>
      <c r="I52" s="78">
        <f t="shared" si="8"/>
        <v>0</v>
      </c>
      <c r="J52" s="59"/>
      <c r="K52" s="77" t="s">
        <v>14</v>
      </c>
      <c r="L52" s="75">
        <f>SUMIF('4. Equipment'!$D$12:$D$31,'Summary of Organisation Cos (2'!K45,'4. Equipment'!$H$12:$H$31)</f>
        <v>0</v>
      </c>
      <c r="M52" s="75">
        <f>SUMIF('4. Equipment'!$D$12:$D$31,'Summary of Organisation Cos (2'!K45,'4. Equipment'!$J$12:$J$31)</f>
        <v>0</v>
      </c>
      <c r="N52" s="75">
        <f>SUMIF('4. Equipment'!$D$12:$D$31,'Summary of Organisation Cos (2'!K45,'4. Equipment'!$L$12:$L$31)</f>
        <v>0</v>
      </c>
      <c r="O52" s="75">
        <f>SUMIF('4. Equipment'!$D$12:$D$31,'Summary of Organisation Cos (2'!K45,'4. Equipment'!$N$12:$N$31)</f>
        <v>0</v>
      </c>
      <c r="P52" s="75">
        <f>SUMIF('4. Equipment'!$D$12:$D$31,'Summary of Organisation Cos (2'!K45,'4. Equipment'!$P$12:$P$31)</f>
        <v>0</v>
      </c>
      <c r="Q52" s="78">
        <f t="shared" si="9"/>
        <v>0</v>
      </c>
      <c r="R52" s="61"/>
      <c r="S52" s="57"/>
      <c r="T52" s="57"/>
      <c r="U52" s="57"/>
      <c r="V52" s="57"/>
      <c r="W52" s="57"/>
      <c r="X52" s="57"/>
      <c r="Y52" s="57"/>
      <c r="Z52" s="57"/>
      <c r="AA52" s="57"/>
      <c r="AB52" s="57"/>
      <c r="AC52" s="57"/>
      <c r="AD52" s="57"/>
      <c r="AE52" s="57"/>
      <c r="AF52" s="57"/>
      <c r="AG52" s="57"/>
      <c r="AH52" s="57"/>
      <c r="AI52" s="57"/>
      <c r="AJ52" s="57"/>
      <c r="AK52" s="57"/>
    </row>
    <row r="53" spans="1:37" ht="15" customHeight="1">
      <c r="A53" s="56"/>
      <c r="B53" s="59"/>
      <c r="C53" s="77" t="s">
        <v>15</v>
      </c>
      <c r="D53" s="75">
        <f>SUMIF('5. Consumables'!$D$12:$D$31,'Summary of Organisation Cos (2'!C45,'5. Consumables'!$H$12:$H$31)</f>
        <v>0</v>
      </c>
      <c r="E53" s="75">
        <f>SUMIF('5. Consumables'!$D$12:$D$31,'Summary of Organisation Cos (2'!C45,'5. Consumables'!$J$12:$J$31)</f>
        <v>0</v>
      </c>
      <c r="F53" s="75">
        <f>SUMIF('5. Consumables'!$D$12:$D$31,'Summary of Organisation Cos (2'!C45,'5. Consumables'!$L$12:$L$31)</f>
        <v>0</v>
      </c>
      <c r="G53" s="75">
        <f>SUMIF('5. Consumables'!$D$12:$D$31,'Summary of Organisation Cos (2'!C45,'5. Consumables'!$N$12:$N$31)</f>
        <v>0</v>
      </c>
      <c r="H53" s="75">
        <f>SUMIF('5. Consumables'!$D$12:$D$31,'Summary of Organisation Cos (2'!C45,'5. Consumables'!$P$12:$P$31)</f>
        <v>0</v>
      </c>
      <c r="I53" s="78">
        <f t="shared" si="8"/>
        <v>0</v>
      </c>
      <c r="J53" s="59"/>
      <c r="K53" s="77" t="s">
        <v>15</v>
      </c>
      <c r="L53" s="75">
        <f>SUMIF('5. Consumables'!$D$12:$D$31,'Summary of Organisation Cos (2'!K45,'5. Consumables'!$H$12:$H$31)</f>
        <v>0</v>
      </c>
      <c r="M53" s="75">
        <f>SUMIF('5. Consumables'!$D$12:$D$31,'Summary of Organisation Cos (2'!K45,'5. Consumables'!$J$12:$J$31)</f>
        <v>0</v>
      </c>
      <c r="N53" s="75">
        <f>SUMIF('5. Consumables'!$D$12:$D$31,'Summary of Organisation Cos (2'!K45,'5. Consumables'!$L$12:$L$31)</f>
        <v>0</v>
      </c>
      <c r="O53" s="75">
        <f>SUMIF('5. Consumables'!$D$12:$D$31,'Summary of Organisation Cos (2'!K45,'5. Consumables'!$N$12:$N$31)</f>
        <v>0</v>
      </c>
      <c r="P53" s="75">
        <f>SUMIF('5. Consumables'!$D$12:$D$31,'Summary of Organisation Cos (2'!K45,'5. Consumables'!$P$12:$P$31)</f>
        <v>0</v>
      </c>
      <c r="Q53" s="78">
        <f t="shared" si="9"/>
        <v>0</v>
      </c>
      <c r="R53" s="61"/>
      <c r="S53" s="57"/>
      <c r="T53" s="57"/>
      <c r="U53" s="57"/>
      <c r="V53" s="57"/>
      <c r="W53" s="57"/>
      <c r="X53" s="57"/>
      <c r="Y53" s="57"/>
      <c r="Z53" s="57"/>
      <c r="AA53" s="57"/>
      <c r="AB53" s="57"/>
      <c r="AC53" s="57"/>
      <c r="AD53" s="57"/>
      <c r="AE53" s="57"/>
      <c r="AF53" s="57"/>
      <c r="AG53" s="57"/>
      <c r="AH53" s="57"/>
      <c r="AI53" s="57"/>
      <c r="AJ53" s="57"/>
      <c r="AK53" s="57"/>
    </row>
    <row r="54" spans="1:37" ht="15" customHeight="1">
      <c r="A54" s="56"/>
      <c r="B54" s="59"/>
      <c r="C54" s="77" t="s">
        <v>16</v>
      </c>
      <c r="D54" s="75">
        <f>SUMIF('6. PPIEP'!$D$12:$D$31,'Summary of Organisation Cos (2'!C45,'6. PPIEP'!$H$12:$H$31)</f>
        <v>0</v>
      </c>
      <c r="E54" s="75">
        <f>SUMIF('6. PPIEP'!$D$12:$D$31,'Summary of Organisation Cos (2'!C45,'6. PPIEP'!$J$12:$J$31)</f>
        <v>0</v>
      </c>
      <c r="F54" s="75">
        <f>SUMIF('6. PPIEP'!$D$12:$D$31,'Summary of Organisation Cos (2'!C45,'6. PPIEP'!$L$12:$L$31)</f>
        <v>0</v>
      </c>
      <c r="G54" s="75">
        <f>SUMIF('6. PPIEP'!$D$12:$D$31,'Summary of Organisation Cos (2'!C45,'6. PPIEP'!$N$12:$N$31)</f>
        <v>0</v>
      </c>
      <c r="H54" s="75">
        <f>SUMIF('6. PPIEP'!$D$12:$D$31,'Summary of Organisation Cos (2'!C45,'6. PPIEP'!$P$12:$P$31)</f>
        <v>0</v>
      </c>
      <c r="I54" s="78">
        <f t="shared" si="8"/>
        <v>0</v>
      </c>
      <c r="J54" s="59"/>
      <c r="K54" s="77" t="s">
        <v>16</v>
      </c>
      <c r="L54" s="75">
        <f>SUMIF('6. PPIEP'!$D$12:$D$31,'Summary of Organisation Cos (2'!K45,'6. PPIEP'!$H$12:$H$31)</f>
        <v>0</v>
      </c>
      <c r="M54" s="75">
        <f>SUMIF('6. PPIEP'!$D$12:$D$31,'Summary of Organisation Cos (2'!K45,'6. PPIEP'!$J$12:$J$31)</f>
        <v>0</v>
      </c>
      <c r="N54" s="75">
        <f>SUMIF('6. PPIEP'!$D$12:$D$31,'Summary of Organisation Cos (2'!K45,'6. PPIEP'!$L$12:$L$31)</f>
        <v>0</v>
      </c>
      <c r="O54" s="75">
        <f>SUMIF('6. PPIEP'!$D$12:$D$31,'Summary of Organisation Cos (2'!K45,'6. PPIEP'!$N$12:$N$31)</f>
        <v>0</v>
      </c>
      <c r="P54" s="75">
        <f>SUMIF('6. PPIEP'!$D$12:$D$31,'Summary of Organisation Cos (2'!K45,'6. PPIEP'!$P$12:$P$31)</f>
        <v>0</v>
      </c>
      <c r="Q54" s="78">
        <f t="shared" si="9"/>
        <v>0</v>
      </c>
      <c r="R54" s="61"/>
      <c r="S54" s="57"/>
      <c r="T54" s="57"/>
      <c r="U54" s="57"/>
      <c r="V54" s="57"/>
      <c r="W54" s="57"/>
      <c r="X54" s="57"/>
      <c r="Y54" s="57"/>
      <c r="Z54" s="57"/>
      <c r="AA54" s="57"/>
      <c r="AB54" s="57"/>
      <c r="AC54" s="57"/>
      <c r="AD54" s="57"/>
      <c r="AE54" s="57"/>
      <c r="AF54" s="57"/>
      <c r="AG54" s="57"/>
      <c r="AH54" s="57"/>
      <c r="AI54" s="57"/>
      <c r="AJ54" s="57"/>
      <c r="AK54" s="57"/>
    </row>
    <row r="55" spans="1:37" ht="15" customHeight="1">
      <c r="A55" s="56"/>
      <c r="B55" s="59"/>
      <c r="C55" s="77" t="s">
        <v>17</v>
      </c>
      <c r="D55" s="75">
        <f>SUMIF('7. Dissemination'!$D$12:$D$31,'Summary of Organisation Cos (2'!C45,'7. Dissemination'!$H$12:$H$31)</f>
        <v>0</v>
      </c>
      <c r="E55" s="75">
        <f>SUMIF('7. Dissemination'!$D$12:$D$31,'Summary of Organisation Cos (2'!C45,'7. Dissemination'!$J$12:$J$31)</f>
        <v>0</v>
      </c>
      <c r="F55" s="75">
        <f>SUMIF('7. Dissemination'!$D$12:$D$31,'Summary of Organisation Cos (2'!C45,'7. Dissemination'!$L$12:$L$31)</f>
        <v>0</v>
      </c>
      <c r="G55" s="75">
        <f>SUMIF('7. Dissemination'!$D$12:$D$31,'Summary of Organisation Cos (2'!C45,'7. Dissemination'!$N$12:$N$31)</f>
        <v>0</v>
      </c>
      <c r="H55" s="75">
        <f>SUMIF('7. Dissemination'!$D$12:$D$31,'Summary of Organisation Cos (2'!C45,'7. Dissemination'!$P$12:$P$31)</f>
        <v>0</v>
      </c>
      <c r="I55" s="78">
        <f t="shared" si="8"/>
        <v>0</v>
      </c>
      <c r="J55" s="59"/>
      <c r="K55" s="77" t="s">
        <v>17</v>
      </c>
      <c r="L55" s="75">
        <f>SUMIF('7. Dissemination'!$D$12:$D$31,'Summary of Organisation Cos (2'!K45,'7. Dissemination'!$H$12:$H$31)</f>
        <v>0</v>
      </c>
      <c r="M55" s="75">
        <f>SUMIF('7. Dissemination'!$D$12:$D$31,'Summary of Organisation Cos (2'!K45,'7. Dissemination'!$J$12:$J$31)</f>
        <v>0</v>
      </c>
      <c r="N55" s="75">
        <f>SUMIF('7. Dissemination'!$D$12:$D$31,'Summary of Organisation Cos (2'!K45,'7. Dissemination'!$L$12:$L$31)</f>
        <v>0</v>
      </c>
      <c r="O55" s="75">
        <f>SUMIF('7. Dissemination'!$D$12:$D$31,'Summary of Organisation Cos (2'!K45,'7. Dissemination'!$N$12:$N$31)</f>
        <v>0</v>
      </c>
      <c r="P55" s="75">
        <f>SUMIF('7. Dissemination'!$D$12:$D$31,'Summary of Organisation Cos (2'!K45,'7. Dissemination'!$P$12:$P$31)</f>
        <v>0</v>
      </c>
      <c r="Q55" s="78">
        <f t="shared" si="9"/>
        <v>0</v>
      </c>
      <c r="R55" s="61"/>
      <c r="S55" s="57"/>
      <c r="T55" s="57"/>
      <c r="U55" s="57"/>
      <c r="V55" s="57"/>
      <c r="W55" s="57"/>
      <c r="X55" s="57"/>
      <c r="Y55" s="57"/>
      <c r="Z55" s="57"/>
      <c r="AA55" s="57"/>
      <c r="AB55" s="57"/>
      <c r="AC55" s="57"/>
      <c r="AD55" s="57"/>
      <c r="AE55" s="57"/>
      <c r="AF55" s="57"/>
      <c r="AG55" s="57"/>
      <c r="AH55" s="57"/>
      <c r="AI55" s="57"/>
      <c r="AJ55" s="57"/>
      <c r="AK55" s="57"/>
    </row>
    <row r="56" spans="1:37" ht="15" customHeight="1">
      <c r="A56" s="56"/>
      <c r="B56" s="59"/>
      <c r="C56" s="77" t="s">
        <v>18</v>
      </c>
      <c r="D56" s="75">
        <f>SUMIF('8. Other Direct Costs '!$D$12:$D$31,'Summary of Organisation Cos (2'!C45,'8. Other Direct Costs '!$H$12:$H$31)</f>
        <v>0</v>
      </c>
      <c r="E56" s="75">
        <f>SUMIF('8. Other Direct Costs '!$D$12:$D$31,'Summary of Organisation Cos (2'!C45,'8. Other Direct Costs '!$J$12:$J$31)</f>
        <v>0</v>
      </c>
      <c r="F56" s="75">
        <f>SUMIF('8. Other Direct Costs '!$D$12:$D$31,'Summary of Organisation Cos (2'!C45,'8. Other Direct Costs '!$L$12:$L$31)</f>
        <v>0</v>
      </c>
      <c r="G56" s="75">
        <f>SUMIF('8. Other Direct Costs '!$D$12:$D$31,'Summary of Organisation Cos (2'!C45,'8. Other Direct Costs '!$N$12:$N$31)</f>
        <v>0</v>
      </c>
      <c r="H56" s="75">
        <f>SUMIF('8. Other Direct Costs '!$D$12:$D$31,'Summary of Organisation Cos (2'!C45,'8. Other Direct Costs '!$P$12:$P$31)</f>
        <v>0</v>
      </c>
      <c r="I56" s="78">
        <f t="shared" si="8"/>
        <v>0</v>
      </c>
      <c r="J56" s="59"/>
      <c r="K56" s="77" t="s">
        <v>18</v>
      </c>
      <c r="L56" s="75">
        <f>SUMIF('8. Other Direct Costs '!$D$12:$D$31,'Summary of Organisation Cos (2'!K45,'8. Other Direct Costs '!$H$12:$H$31)</f>
        <v>0</v>
      </c>
      <c r="M56" s="75">
        <f>SUMIF('8. Other Direct Costs '!$D$12:$D$31,'Summary of Organisation Cos (2'!K45,'8. Other Direct Costs '!$J$12:$J$31)</f>
        <v>0</v>
      </c>
      <c r="N56" s="75">
        <f>SUMIF('8. Other Direct Costs '!$D$12:$D$31,'Summary of Organisation Cos (2'!K45,'8. Other Direct Costs '!$L$12:$L$31)</f>
        <v>0</v>
      </c>
      <c r="O56" s="75">
        <f>SUMIF('8. Other Direct Costs '!$D$12:$D$31,'Summary of Organisation Cos (2'!K45,'8. Other Direct Costs '!$N$12:$N$31)</f>
        <v>0</v>
      </c>
      <c r="P56" s="75">
        <f>SUMIF('8. Other Direct Costs '!$D$12:$D$31,'Summary of Organisation Cos (2'!K45,'8. Other Direct Costs '!$P$12:$P$31)</f>
        <v>0</v>
      </c>
      <c r="Q56" s="78">
        <f t="shared" si="9"/>
        <v>0</v>
      </c>
      <c r="R56" s="61"/>
      <c r="S56" s="57"/>
      <c r="T56" s="57"/>
      <c r="U56" s="57"/>
      <c r="V56" s="57"/>
      <c r="W56" s="57"/>
      <c r="X56" s="57"/>
      <c r="Y56" s="57"/>
      <c r="Z56" s="57"/>
      <c r="AA56" s="57"/>
      <c r="AB56" s="57"/>
      <c r="AC56" s="57"/>
      <c r="AD56" s="57"/>
      <c r="AE56" s="57"/>
      <c r="AF56" s="57"/>
      <c r="AG56" s="57"/>
      <c r="AH56" s="57"/>
      <c r="AI56" s="57"/>
      <c r="AJ56" s="57"/>
      <c r="AK56" s="57"/>
    </row>
    <row r="57" spans="1:37" ht="15" customHeight="1">
      <c r="A57" s="56"/>
      <c r="B57" s="59"/>
      <c r="C57" s="79" t="s">
        <v>19</v>
      </c>
      <c r="D57" s="75">
        <f>SUMIF('9. INDIRECT COSTS'!$C$13:$C$26,'Summary of Organisation Cos (2'!C45,'9. INDIRECT COSTS'!$J$13:$J$26)</f>
        <v>0</v>
      </c>
      <c r="E57" s="75">
        <f>SUMIF('9. INDIRECT COSTS'!$C$13:$C$26,'Summary of Organisation Cos (2'!C45,'9. INDIRECT COSTS'!$N$13:$N$26)</f>
        <v>0</v>
      </c>
      <c r="F57" s="75">
        <f>SUMIF('9. INDIRECT COSTS'!$C$13:$C$26,'Summary of Organisation Cos (2'!C45,'9. INDIRECT COSTS'!$R$13:$R$26)</f>
        <v>0</v>
      </c>
      <c r="G57" s="75">
        <f>SUMIF('9. INDIRECT COSTS'!$C$13:$C$26,'Summary of Organisation Cos (2'!C45,'9. INDIRECT COSTS'!$V$13:$V$26)</f>
        <v>0</v>
      </c>
      <c r="H57" s="75">
        <f>SUMIF('9. INDIRECT COSTS'!$C$13:$C$26,'Summary of Organisation Cos (2'!C45,'9. INDIRECT COSTS'!$Z$13:$Z$26)</f>
        <v>0</v>
      </c>
      <c r="I57" s="78">
        <f t="shared" si="8"/>
        <v>0</v>
      </c>
      <c r="J57" s="59"/>
      <c r="K57" s="79" t="s">
        <v>19</v>
      </c>
      <c r="L57" s="75">
        <f>SUMIF('9. INDIRECT COSTS'!$C$13:$C$26,'Summary of Organisation Cos (2'!K45,'9. INDIRECT COSTS'!$J$13:$J$26)</f>
        <v>0</v>
      </c>
      <c r="M57" s="75">
        <f>SUMIF('9. INDIRECT COSTS'!$C$13:$C$26,'Summary of Organisation Cos (2'!K45,'9. INDIRECT COSTS'!$N$13:$N$26)</f>
        <v>0</v>
      </c>
      <c r="N57" s="75">
        <f>SUMIF('9. INDIRECT COSTS'!$C$13:$C$26,'Summary of Organisation Cos (2'!K45,'9. INDIRECT COSTS'!$R$13:$R$26)</f>
        <v>0</v>
      </c>
      <c r="O57" s="75">
        <f>SUMIF('9. INDIRECT COSTS'!$C$13:$C$26,'Summary of Organisation Cos (2'!K45,'9. INDIRECT COSTS'!$V$13:$V$26)</f>
        <v>0</v>
      </c>
      <c r="P57" s="75">
        <f>SUMIF('9. INDIRECT COSTS'!$C$13:$C$26,'Summary of Organisation Cos (2'!K45,'9. INDIRECT COSTS'!$Z$13:$Z$26)</f>
        <v>0</v>
      </c>
      <c r="Q57" s="78">
        <f t="shared" si="9"/>
        <v>0</v>
      </c>
      <c r="R57" s="61"/>
      <c r="S57" s="57"/>
      <c r="T57" s="57"/>
      <c r="U57" s="57"/>
      <c r="V57" s="57"/>
      <c r="W57" s="57"/>
      <c r="X57" s="57"/>
      <c r="Y57" s="57"/>
      <c r="Z57" s="57"/>
      <c r="AA57" s="57"/>
      <c r="AB57" s="57"/>
      <c r="AC57" s="57"/>
      <c r="AD57" s="57"/>
      <c r="AE57" s="57"/>
      <c r="AF57" s="57"/>
      <c r="AG57" s="57"/>
      <c r="AH57" s="57"/>
      <c r="AI57" s="57"/>
      <c r="AJ57" s="57"/>
      <c r="AK57" s="57"/>
    </row>
    <row r="58" spans="1:37" ht="15" customHeight="1">
      <c r="A58" s="56"/>
      <c r="B58" s="80">
        <f>C47</f>
        <v>0</v>
      </c>
      <c r="C58" s="81" t="s">
        <v>77</v>
      </c>
      <c r="D58" s="83">
        <f t="shared" ref="D58:I58" si="10">SUM(D50:D57)</f>
        <v>0</v>
      </c>
      <c r="E58" s="83">
        <f t="shared" si="10"/>
        <v>0</v>
      </c>
      <c r="F58" s="83">
        <f t="shared" si="10"/>
        <v>0</v>
      </c>
      <c r="G58" s="83">
        <f t="shared" si="10"/>
        <v>0</v>
      </c>
      <c r="H58" s="83">
        <f t="shared" si="10"/>
        <v>0</v>
      </c>
      <c r="I58" s="85">
        <f t="shared" si="10"/>
        <v>0</v>
      </c>
      <c r="J58" s="80">
        <f>K47</f>
        <v>0</v>
      </c>
      <c r="K58" s="81" t="s">
        <v>77</v>
      </c>
      <c r="L58" s="83">
        <f t="shared" ref="L58:Q58" si="11">SUM(L50:L57)</f>
        <v>0</v>
      </c>
      <c r="M58" s="83">
        <f t="shared" si="11"/>
        <v>0</v>
      </c>
      <c r="N58" s="83">
        <f t="shared" si="11"/>
        <v>0</v>
      </c>
      <c r="O58" s="83">
        <f t="shared" si="11"/>
        <v>0</v>
      </c>
      <c r="P58" s="83">
        <f t="shared" si="11"/>
        <v>0</v>
      </c>
      <c r="Q58" s="85">
        <f t="shared" si="11"/>
        <v>0</v>
      </c>
      <c r="R58" s="61"/>
      <c r="S58" s="57"/>
      <c r="T58" s="57"/>
      <c r="U58" s="57"/>
      <c r="V58" s="57"/>
      <c r="W58" s="57"/>
      <c r="X58" s="57"/>
      <c r="Y58" s="57"/>
      <c r="Z58" s="57"/>
      <c r="AA58" s="57"/>
      <c r="AB58" s="57"/>
      <c r="AC58" s="57"/>
      <c r="AD58" s="57"/>
      <c r="AE58" s="57"/>
      <c r="AF58" s="57"/>
      <c r="AG58" s="57"/>
      <c r="AH58" s="57"/>
      <c r="AI58" s="57"/>
      <c r="AJ58" s="57"/>
      <c r="AK58" s="57"/>
    </row>
    <row r="59" spans="1:37" ht="15" customHeight="1">
      <c r="A59" s="56"/>
      <c r="B59" s="59"/>
      <c r="C59" s="87"/>
      <c r="D59" s="88"/>
      <c r="E59" s="88"/>
      <c r="F59" s="88"/>
      <c r="G59" s="88"/>
      <c r="H59" s="88"/>
      <c r="I59" s="88"/>
      <c r="J59" s="61"/>
      <c r="K59" s="87"/>
      <c r="L59" s="88"/>
      <c r="M59" s="88"/>
      <c r="N59" s="88"/>
      <c r="O59" s="88"/>
      <c r="P59" s="88"/>
      <c r="Q59" s="88"/>
      <c r="R59" s="61"/>
      <c r="S59" s="57"/>
      <c r="T59" s="57"/>
      <c r="U59" s="57"/>
      <c r="V59" s="57"/>
      <c r="W59" s="57"/>
      <c r="X59" s="57"/>
      <c r="Y59" s="57"/>
      <c r="Z59" s="57"/>
      <c r="AA59" s="57"/>
      <c r="AB59" s="57"/>
      <c r="AC59" s="57"/>
      <c r="AD59" s="57"/>
      <c r="AE59" s="57"/>
      <c r="AF59" s="57"/>
      <c r="AG59" s="57"/>
      <c r="AH59" s="57"/>
      <c r="AI59" s="57"/>
      <c r="AJ59" s="57"/>
      <c r="AK59" s="57"/>
    </row>
    <row r="60" spans="1:37" ht="15" customHeight="1">
      <c r="A60" s="56"/>
      <c r="B60" s="59"/>
      <c r="C60" s="67" t="s">
        <v>69</v>
      </c>
      <c r="D60" s="61"/>
      <c r="E60" s="61"/>
      <c r="F60" s="61"/>
      <c r="G60" s="61"/>
      <c r="H60" s="61"/>
      <c r="I60" s="61"/>
      <c r="J60" s="61"/>
      <c r="K60" s="67" t="s">
        <v>69</v>
      </c>
      <c r="L60" s="59"/>
      <c r="M60" s="59"/>
      <c r="N60" s="59"/>
      <c r="O60" s="59"/>
      <c r="P60" s="59"/>
      <c r="Q60" s="59"/>
      <c r="R60" s="61"/>
      <c r="S60" s="57"/>
      <c r="T60" s="57"/>
      <c r="U60" s="57"/>
      <c r="V60" s="57"/>
      <c r="W60" s="57"/>
      <c r="X60" s="57"/>
      <c r="Y60" s="57"/>
      <c r="Z60" s="57"/>
      <c r="AA60" s="57"/>
      <c r="AB60" s="57"/>
      <c r="AC60" s="57"/>
      <c r="AD60" s="57"/>
      <c r="AE60" s="57"/>
      <c r="AF60" s="57"/>
      <c r="AG60" s="57"/>
      <c r="AH60" s="57"/>
      <c r="AI60" s="57"/>
      <c r="AJ60" s="57"/>
      <c r="AK60" s="57"/>
    </row>
    <row r="61" spans="1:37" ht="15" customHeight="1">
      <c r="A61" s="56" t="e">
        <f>#REF!+2</f>
        <v>#REF!</v>
      </c>
      <c r="B61" s="59"/>
      <c r="C61" s="68" t="str">
        <f>IF('START - AWARD DETAILS'!C27="","",'START - AWARD DETAILS'!C27)</f>
        <v/>
      </c>
      <c r="D61" s="61"/>
      <c r="E61" s="61"/>
      <c r="F61" s="61"/>
      <c r="G61" s="61"/>
      <c r="H61" s="61"/>
      <c r="I61" s="61"/>
      <c r="J61" s="61"/>
      <c r="K61" s="68" t="str">
        <f>IF('START - AWARD DETAILS'!C28="","",'START - AWARD DETAILS'!C28)</f>
        <v/>
      </c>
      <c r="L61" s="59"/>
      <c r="M61" s="59"/>
      <c r="N61" s="59"/>
      <c r="O61" s="59"/>
      <c r="P61" s="59"/>
      <c r="Q61" s="59"/>
      <c r="R61" s="61"/>
      <c r="S61" s="57"/>
      <c r="T61" s="57"/>
      <c r="U61" s="57"/>
      <c r="V61" s="57"/>
      <c r="W61" s="57"/>
      <c r="X61" s="57"/>
      <c r="Y61" s="57"/>
      <c r="Z61" s="57"/>
      <c r="AA61" s="57"/>
      <c r="AB61" s="57"/>
      <c r="AC61" s="57"/>
      <c r="AD61" s="57"/>
      <c r="AE61" s="57"/>
      <c r="AF61" s="57"/>
      <c r="AG61" s="57"/>
      <c r="AH61" s="57"/>
      <c r="AI61" s="57"/>
      <c r="AJ61" s="57"/>
      <c r="AK61" s="57"/>
    </row>
    <row r="62" spans="1:37" ht="15" customHeight="1">
      <c r="A62" s="56"/>
      <c r="B62" s="59"/>
      <c r="C62" s="69" t="s">
        <v>70</v>
      </c>
      <c r="D62" s="61"/>
      <c r="E62" s="61"/>
      <c r="F62" s="61"/>
      <c r="G62" s="61"/>
      <c r="H62" s="61"/>
      <c r="I62" s="61"/>
      <c r="J62" s="61"/>
      <c r="K62" s="69" t="s">
        <v>70</v>
      </c>
      <c r="L62" s="59"/>
      <c r="M62" s="59"/>
      <c r="N62" s="59"/>
      <c r="O62" s="59"/>
      <c r="P62" s="59"/>
      <c r="Q62" s="59"/>
      <c r="R62" s="61"/>
      <c r="S62" s="57"/>
      <c r="T62" s="57"/>
      <c r="U62" s="57"/>
      <c r="V62" s="57"/>
      <c r="W62" s="57"/>
      <c r="X62" s="57"/>
      <c r="Y62" s="57"/>
      <c r="Z62" s="57"/>
      <c r="AA62" s="57"/>
      <c r="AB62" s="57"/>
      <c r="AC62" s="57"/>
      <c r="AD62" s="57"/>
      <c r="AE62" s="57"/>
      <c r="AF62" s="57"/>
      <c r="AG62" s="57"/>
      <c r="AH62" s="57"/>
      <c r="AI62" s="57"/>
      <c r="AJ62" s="57"/>
      <c r="AK62" s="57"/>
    </row>
    <row r="63" spans="1:37" ht="15" customHeight="1">
      <c r="A63" s="56"/>
      <c r="B63" s="59"/>
      <c r="C63" s="68">
        <f>IFERROR(VLOOKUP('Summary of Organisation Cos (2'!C61,'START - AWARD DETAILS'!$C$21:$D$40,2,0),"")</f>
        <v>0</v>
      </c>
      <c r="D63" s="61"/>
      <c r="E63" s="61"/>
      <c r="F63" s="61"/>
      <c r="G63" s="61"/>
      <c r="H63" s="61"/>
      <c r="I63" s="61"/>
      <c r="J63" s="61"/>
      <c r="K63" s="68">
        <f>IFERROR(VLOOKUP('Summary of Organisation Cos (2'!K61,'START - AWARD DETAILS'!$C$21:$D$40,2,0),"")</f>
        <v>0</v>
      </c>
      <c r="L63" s="59"/>
      <c r="M63" s="59"/>
      <c r="N63" s="59"/>
      <c r="O63" s="59"/>
      <c r="P63" s="59"/>
      <c r="Q63" s="59"/>
      <c r="R63" s="61"/>
      <c r="S63" s="57"/>
      <c r="T63" s="57"/>
      <c r="U63" s="57"/>
      <c r="V63" s="57"/>
      <c r="W63" s="57"/>
      <c r="X63" s="57"/>
      <c r="Y63" s="57"/>
      <c r="Z63" s="57"/>
      <c r="AA63" s="57"/>
      <c r="AB63" s="57"/>
      <c r="AC63" s="57"/>
      <c r="AD63" s="57"/>
      <c r="AE63" s="57"/>
      <c r="AF63" s="57"/>
      <c r="AG63" s="57"/>
      <c r="AH63" s="57"/>
      <c r="AI63" s="57"/>
      <c r="AJ63" s="57"/>
      <c r="AK63" s="57"/>
    </row>
    <row r="64" spans="1:37" ht="15" customHeight="1">
      <c r="A64" s="56"/>
      <c r="B64" s="59"/>
      <c r="C64" s="60"/>
      <c r="D64" s="59"/>
      <c r="E64" s="59"/>
      <c r="F64" s="59"/>
      <c r="G64" s="59"/>
      <c r="H64" s="59"/>
      <c r="I64" s="59"/>
      <c r="J64" s="59"/>
      <c r="K64" s="60"/>
      <c r="L64" s="59"/>
      <c r="M64" s="59"/>
      <c r="N64" s="59"/>
      <c r="O64" s="59"/>
      <c r="P64" s="59"/>
      <c r="Q64" s="59"/>
      <c r="R64" s="61"/>
      <c r="S64" s="57"/>
      <c r="T64" s="57"/>
      <c r="U64" s="57"/>
      <c r="V64" s="57"/>
      <c r="W64" s="57"/>
      <c r="X64" s="57"/>
      <c r="Y64" s="57"/>
      <c r="Z64" s="57"/>
      <c r="AA64" s="57"/>
      <c r="AB64" s="57"/>
      <c r="AC64" s="57"/>
      <c r="AD64" s="57"/>
      <c r="AE64" s="57"/>
      <c r="AF64" s="57"/>
      <c r="AG64" s="57"/>
      <c r="AH64" s="57"/>
      <c r="AI64" s="57"/>
      <c r="AJ64" s="57"/>
      <c r="AK64" s="57"/>
    </row>
    <row r="65" spans="1:37" ht="15" customHeight="1">
      <c r="A65" s="56"/>
      <c r="B65" s="59"/>
      <c r="C65" s="60"/>
      <c r="D65" s="70" t="s">
        <v>71</v>
      </c>
      <c r="E65" s="71" t="s">
        <v>72</v>
      </c>
      <c r="F65" s="71" t="s">
        <v>73</v>
      </c>
      <c r="G65" s="71" t="s">
        <v>74</v>
      </c>
      <c r="H65" s="72" t="s">
        <v>75</v>
      </c>
      <c r="I65" s="73" t="s">
        <v>76</v>
      </c>
      <c r="J65" s="59"/>
      <c r="K65" s="60"/>
      <c r="L65" s="70" t="s">
        <v>71</v>
      </c>
      <c r="M65" s="71" t="s">
        <v>72</v>
      </c>
      <c r="N65" s="71" t="s">
        <v>73</v>
      </c>
      <c r="O65" s="71" t="s">
        <v>74</v>
      </c>
      <c r="P65" s="72" t="s">
        <v>75</v>
      </c>
      <c r="Q65" s="73" t="s">
        <v>76</v>
      </c>
      <c r="R65" s="61"/>
      <c r="S65" s="57"/>
      <c r="T65" s="57"/>
      <c r="U65" s="57"/>
      <c r="V65" s="57"/>
      <c r="W65" s="57"/>
      <c r="X65" s="57"/>
      <c r="Y65" s="57"/>
      <c r="Z65" s="57"/>
      <c r="AA65" s="57"/>
      <c r="AB65" s="57"/>
      <c r="AC65" s="57"/>
      <c r="AD65" s="57"/>
      <c r="AE65" s="57"/>
      <c r="AF65" s="57"/>
      <c r="AG65" s="57"/>
      <c r="AH65" s="57"/>
      <c r="AI65" s="57"/>
      <c r="AJ65" s="57"/>
      <c r="AK65" s="57"/>
    </row>
    <row r="66" spans="1:37" ht="15" customHeight="1">
      <c r="A66" s="56"/>
      <c r="B66" s="59"/>
      <c r="C66" s="74" t="s">
        <v>12</v>
      </c>
      <c r="D66" s="75">
        <f>SUMIF('2. Annual Costs of Staff Posts'!$D$13:$D$62,'Summary of Organisation Cos (2'!C61,'2. Annual Costs of Staff Posts'!$L$13:$L$62)</f>
        <v>0</v>
      </c>
      <c r="E66" s="75">
        <f>SUMIF('2. Annual Costs of Staff Posts'!$D$13:$D$62,'Summary of Organisation Cos (2'!C61,'2. Annual Costs of Staff Posts'!$Q$13:$Q$62)</f>
        <v>0</v>
      </c>
      <c r="F66" s="75">
        <f>SUMIF('2. Annual Costs of Staff Posts'!$D$13:$D$62,'Summary of Organisation Cos (2'!C61,'2. Annual Costs of Staff Posts'!$V$13:$V$62)</f>
        <v>0</v>
      </c>
      <c r="G66" s="75">
        <f>SUMIF('2. Annual Costs of Staff Posts'!$D$13:$D$62,'Summary of Organisation Cos (2'!C61,'2. Annual Costs of Staff Posts'!$AA$13:$AA$62)</f>
        <v>0</v>
      </c>
      <c r="H66" s="75">
        <f>SUMIF('2. Annual Costs of Staff Posts'!$D$13:$D$62,'Summary of Organisation Cos (2'!C61,'2. Annual Costs of Staff Posts'!$AF$13:$AF$62)</f>
        <v>0</v>
      </c>
      <c r="I66" s="76">
        <f t="shared" ref="I66:I73" si="12">SUM(D66:H66)</f>
        <v>0</v>
      </c>
      <c r="J66" s="59"/>
      <c r="K66" s="74" t="s">
        <v>12</v>
      </c>
      <c r="L66" s="75">
        <f>SUMIF('2. Annual Costs of Staff Posts'!$D$13:$D$62,'Summary of Organisation Cos (2'!K61,'2. Annual Costs of Staff Posts'!$L$13:$L$62)</f>
        <v>0</v>
      </c>
      <c r="M66" s="75">
        <f>SUMIF('2. Annual Costs of Staff Posts'!$D$13:$D$62,'Summary of Organisation Cos (2'!K61,'2. Annual Costs of Staff Posts'!$Q$13:$Q$62)</f>
        <v>0</v>
      </c>
      <c r="N66" s="75">
        <f>SUMIF('2. Annual Costs of Staff Posts'!$D$13:$D$62,'Summary of Organisation Cos (2'!K61,'2. Annual Costs of Staff Posts'!$V$13:$V$62)</f>
        <v>0</v>
      </c>
      <c r="O66" s="75">
        <f>SUMIF('2. Annual Costs of Staff Posts'!$D$13:$D$62,'Summary of Organisation Cos (2'!K61,'2. Annual Costs of Staff Posts'!$AA$13:$AA$62)</f>
        <v>0</v>
      </c>
      <c r="P66" s="75">
        <f>SUMIF('2. Annual Costs of Staff Posts'!$D$13:$D$62,'Summary of Organisation Cos (2'!K61,'2. Annual Costs of Staff Posts'!$AF$13:$AF$62)</f>
        <v>0</v>
      </c>
      <c r="Q66" s="76">
        <f t="shared" ref="Q66:Q73" si="13">SUM(L66:P66)</f>
        <v>0</v>
      </c>
      <c r="R66" s="61"/>
      <c r="S66" s="57"/>
      <c r="T66" s="57"/>
      <c r="U66" s="57"/>
      <c r="V66" s="57"/>
      <c r="W66" s="57"/>
      <c r="X66" s="57"/>
      <c r="Y66" s="57"/>
      <c r="Z66" s="57"/>
      <c r="AA66" s="57"/>
      <c r="AB66" s="57"/>
      <c r="AC66" s="57"/>
      <c r="AD66" s="57"/>
      <c r="AE66" s="57"/>
      <c r="AF66" s="57"/>
      <c r="AG66" s="57"/>
      <c r="AH66" s="57"/>
      <c r="AI66" s="57"/>
      <c r="AJ66" s="57"/>
      <c r="AK66" s="57"/>
    </row>
    <row r="67" spans="1:37" ht="15" customHeight="1">
      <c r="A67" s="56"/>
      <c r="B67" s="59"/>
      <c r="C67" s="77" t="s">
        <v>13</v>
      </c>
      <c r="D67" s="75">
        <f>SUMIF('3.Travel,Subsistence&amp;Conference'!$E$12:$E$31,'Summary of Organisation Cos (2'!C61,'3.Travel,Subsistence&amp;Conference'!$I$12:$I$31)</f>
        <v>0</v>
      </c>
      <c r="E67" s="75">
        <f>SUMIF('3.Travel,Subsistence&amp;Conference'!$E$12:$E$31,'Summary of Organisation Cos (2'!C61,'3.Travel,Subsistence&amp;Conference'!$K$12:$K$31)</f>
        <v>0</v>
      </c>
      <c r="F67" s="75">
        <f>SUMIF('3.Travel,Subsistence&amp;Conference'!$E$12:$E$31,'Summary of Organisation Cos (2'!C61,'3.Travel,Subsistence&amp;Conference'!$M$12:$M$31)</f>
        <v>0</v>
      </c>
      <c r="G67" s="75">
        <f>SUMIF('3.Travel,Subsistence&amp;Conference'!$E$12:$E$31,'Summary of Organisation Cos (2'!C61,'3.Travel,Subsistence&amp;Conference'!$O$12:$O$31)</f>
        <v>0</v>
      </c>
      <c r="H67" s="75">
        <f>SUMIF('3.Travel,Subsistence&amp;Conference'!$E$12:$E$31,'Summary of Organisation Cos (2'!C61,'3.Travel,Subsistence&amp;Conference'!$Q$12:$Q$31)</f>
        <v>0</v>
      </c>
      <c r="I67" s="78">
        <f t="shared" si="12"/>
        <v>0</v>
      </c>
      <c r="J67" s="59"/>
      <c r="K67" s="77" t="s">
        <v>13</v>
      </c>
      <c r="L67" s="75">
        <f>SUMIF('3.Travel,Subsistence&amp;Conference'!$E$12:$E$31,'Summary of Organisation Cos (2'!K61,'3.Travel,Subsistence&amp;Conference'!$I$12:$I$31)</f>
        <v>0</v>
      </c>
      <c r="M67" s="75">
        <f>SUMIF('3.Travel,Subsistence&amp;Conference'!$E$12:$E$31,'Summary of Organisation Cos (2'!K61,'3.Travel,Subsistence&amp;Conference'!$K$12:$K$31)</f>
        <v>0</v>
      </c>
      <c r="N67" s="75">
        <f>SUMIF('3.Travel,Subsistence&amp;Conference'!$E$12:$E$31,'Summary of Organisation Cos (2'!K61,'3.Travel,Subsistence&amp;Conference'!$M$12:$M$31)</f>
        <v>0</v>
      </c>
      <c r="O67" s="75">
        <f>SUMIF('3.Travel,Subsistence&amp;Conference'!$E$12:$E$31,'Summary of Organisation Cos (2'!K61,'3.Travel,Subsistence&amp;Conference'!$O$12:$O$31)</f>
        <v>0</v>
      </c>
      <c r="P67" s="75">
        <f>SUMIF('3.Travel,Subsistence&amp;Conference'!$E$12:$E$31,'Summary of Organisation Cos (2'!K61,'3.Travel,Subsistence&amp;Conference'!$Q$12:$Q$31)</f>
        <v>0</v>
      </c>
      <c r="Q67" s="78">
        <f t="shared" si="13"/>
        <v>0</v>
      </c>
      <c r="R67" s="61"/>
      <c r="S67" s="57"/>
      <c r="T67" s="57"/>
      <c r="U67" s="57"/>
      <c r="V67" s="57"/>
      <c r="W67" s="57"/>
      <c r="X67" s="57"/>
      <c r="Y67" s="57"/>
      <c r="Z67" s="57"/>
      <c r="AA67" s="57"/>
      <c r="AB67" s="57"/>
      <c r="AC67" s="57"/>
      <c r="AD67" s="57"/>
      <c r="AE67" s="57"/>
      <c r="AF67" s="57"/>
      <c r="AG67" s="57"/>
      <c r="AH67" s="57"/>
      <c r="AI67" s="57"/>
      <c r="AJ67" s="57"/>
      <c r="AK67" s="57"/>
    </row>
    <row r="68" spans="1:37" ht="15" customHeight="1">
      <c r="A68" s="56"/>
      <c r="B68" s="59"/>
      <c r="C68" s="77" t="s">
        <v>14</v>
      </c>
      <c r="D68" s="75">
        <f>SUMIF('4. Equipment'!$D$12:$D$31,'Summary of Organisation Cos (2'!C61,'4. Equipment'!$H$12:$H$31)</f>
        <v>0</v>
      </c>
      <c r="E68" s="75">
        <f>SUMIF('4. Equipment'!$D$12:$D$31,'Summary of Organisation Cos (2'!C61,'4. Equipment'!$J$12:$J$31)</f>
        <v>0</v>
      </c>
      <c r="F68" s="75">
        <f>SUMIF('4. Equipment'!$D$12:$D$31,'Summary of Organisation Cos (2'!C61,'4. Equipment'!$L$12:$L$31)</f>
        <v>0</v>
      </c>
      <c r="G68" s="75">
        <f>SUMIF('4. Equipment'!$D$12:$D$31,'Summary of Organisation Cos (2'!C61,'4. Equipment'!$N$12:$N$31)</f>
        <v>0</v>
      </c>
      <c r="H68" s="75">
        <f>SUMIF('4. Equipment'!$D$12:$D$31,'Summary of Organisation Cos (2'!C61,'4. Equipment'!$P$12:$P$31)</f>
        <v>0</v>
      </c>
      <c r="I68" s="78">
        <f t="shared" si="12"/>
        <v>0</v>
      </c>
      <c r="J68" s="59"/>
      <c r="K68" s="77" t="s">
        <v>14</v>
      </c>
      <c r="L68" s="75">
        <f>SUMIF('4. Equipment'!$D$12:$D$31,'Summary of Organisation Cos (2'!K61,'4. Equipment'!$H$12:$H$31)</f>
        <v>0</v>
      </c>
      <c r="M68" s="75">
        <f>SUMIF('4. Equipment'!$D$12:$D$31,'Summary of Organisation Cos (2'!K61,'4. Equipment'!$J$12:$J$31)</f>
        <v>0</v>
      </c>
      <c r="N68" s="75">
        <f>SUMIF('4. Equipment'!$D$12:$D$31,'Summary of Organisation Cos (2'!K61,'4. Equipment'!$L$12:$L$31)</f>
        <v>0</v>
      </c>
      <c r="O68" s="75">
        <f>SUMIF('4. Equipment'!$D$12:$D$31,'Summary of Organisation Cos (2'!K61,'4. Equipment'!$N$12:$N$31)</f>
        <v>0</v>
      </c>
      <c r="P68" s="75">
        <f>SUMIF('4. Equipment'!$D$12:$D$31,'Summary of Organisation Cos (2'!K61,'4. Equipment'!$P$12:$P$31)</f>
        <v>0</v>
      </c>
      <c r="Q68" s="78">
        <f t="shared" si="13"/>
        <v>0</v>
      </c>
      <c r="R68" s="61"/>
      <c r="S68" s="57"/>
      <c r="T68" s="57"/>
      <c r="U68" s="57"/>
      <c r="V68" s="57"/>
      <c r="W68" s="57"/>
      <c r="X68" s="57"/>
      <c r="Y68" s="57"/>
      <c r="Z68" s="57"/>
      <c r="AA68" s="57"/>
      <c r="AB68" s="57"/>
      <c r="AC68" s="57"/>
      <c r="AD68" s="57"/>
      <c r="AE68" s="57"/>
      <c r="AF68" s="57"/>
      <c r="AG68" s="57"/>
      <c r="AH68" s="57"/>
      <c r="AI68" s="57"/>
      <c r="AJ68" s="57"/>
      <c r="AK68" s="57"/>
    </row>
    <row r="69" spans="1:37" ht="15" customHeight="1">
      <c r="A69" s="56"/>
      <c r="B69" s="59"/>
      <c r="C69" s="77" t="s">
        <v>15</v>
      </c>
      <c r="D69" s="75">
        <f>SUMIF('5. Consumables'!$D$12:$D$31,'Summary of Organisation Cos (2'!C61,'5. Consumables'!$H$12:$H$31)</f>
        <v>0</v>
      </c>
      <c r="E69" s="75">
        <f>SUMIF('5. Consumables'!$D$12:$D$31,'Summary of Organisation Cos (2'!C61,'5. Consumables'!$J$12:$J$31)</f>
        <v>0</v>
      </c>
      <c r="F69" s="75">
        <f>SUMIF('5. Consumables'!$D$12:$D$31,'Summary of Organisation Cos (2'!C61,'5. Consumables'!$L$12:$L$31)</f>
        <v>0</v>
      </c>
      <c r="G69" s="75">
        <f>SUMIF('5. Consumables'!$D$12:$D$31,'Summary of Organisation Cos (2'!C61,'5. Consumables'!$N$12:$N$31)</f>
        <v>0</v>
      </c>
      <c r="H69" s="75">
        <f>SUMIF('5. Consumables'!$D$12:$D$31,'Summary of Organisation Cos (2'!C61,'5. Consumables'!$P$12:$P$31)</f>
        <v>0</v>
      </c>
      <c r="I69" s="78">
        <f t="shared" si="12"/>
        <v>0</v>
      </c>
      <c r="J69" s="59"/>
      <c r="K69" s="77" t="s">
        <v>15</v>
      </c>
      <c r="L69" s="75">
        <f>SUMIF('5. Consumables'!$D$12:$D$31,'Summary of Organisation Cos (2'!K61,'5. Consumables'!$H$12:$H$31)</f>
        <v>0</v>
      </c>
      <c r="M69" s="75">
        <f>SUMIF('5. Consumables'!$D$12:$D$31,'Summary of Organisation Cos (2'!K61,'5. Consumables'!$J$12:$J$31)</f>
        <v>0</v>
      </c>
      <c r="N69" s="75">
        <f>SUMIF('5. Consumables'!$D$12:$D$31,'Summary of Organisation Cos (2'!K61,'5. Consumables'!$L$12:$L$31)</f>
        <v>0</v>
      </c>
      <c r="O69" s="75">
        <f>SUMIF('5. Consumables'!$D$12:$D$31,'Summary of Organisation Cos (2'!K61,'5. Consumables'!$N$12:$N$31)</f>
        <v>0</v>
      </c>
      <c r="P69" s="75">
        <f>SUMIF('5. Consumables'!$D$12:$D$31,'Summary of Organisation Cos (2'!K61,'5. Consumables'!$P$12:$P$31)</f>
        <v>0</v>
      </c>
      <c r="Q69" s="78">
        <f t="shared" si="13"/>
        <v>0</v>
      </c>
      <c r="R69" s="61"/>
      <c r="S69" s="57"/>
      <c r="T69" s="57"/>
      <c r="U69" s="57"/>
      <c r="V69" s="57"/>
      <c r="W69" s="57"/>
      <c r="X69" s="57"/>
      <c r="Y69" s="57"/>
      <c r="Z69" s="57"/>
      <c r="AA69" s="57"/>
      <c r="AB69" s="57"/>
      <c r="AC69" s="57"/>
      <c r="AD69" s="57"/>
      <c r="AE69" s="57"/>
      <c r="AF69" s="57"/>
      <c r="AG69" s="57"/>
      <c r="AH69" s="57"/>
      <c r="AI69" s="57"/>
      <c r="AJ69" s="57"/>
      <c r="AK69" s="57"/>
    </row>
    <row r="70" spans="1:37" ht="15" customHeight="1">
      <c r="A70" s="56"/>
      <c r="B70" s="59"/>
      <c r="C70" s="77" t="s">
        <v>16</v>
      </c>
      <c r="D70" s="75">
        <f>SUMIF('6. PPIEP'!$D$12:$D$31,'Summary of Organisation Cos (2'!C61,'6. PPIEP'!$H$12:$H$31)</f>
        <v>0</v>
      </c>
      <c r="E70" s="75">
        <f>SUMIF('6. PPIEP'!$D$12:$D$31,'Summary of Organisation Cos (2'!C61,'6. PPIEP'!$J$12:$J$31)</f>
        <v>0</v>
      </c>
      <c r="F70" s="75">
        <f>SUMIF('6. PPIEP'!$D$12:$D$31,'Summary of Organisation Cos (2'!C61,'6. PPIEP'!$L$12:$L$31)</f>
        <v>0</v>
      </c>
      <c r="G70" s="75">
        <f>SUMIF('6. PPIEP'!$D$12:$D$31,'Summary of Organisation Cos (2'!C61,'6. PPIEP'!$N$12:$N$31)</f>
        <v>0</v>
      </c>
      <c r="H70" s="75">
        <f>SUMIF('6. PPIEP'!$D$12:$D$31,'Summary of Organisation Cos (2'!C61,'6. PPIEP'!$P$12:$P$31)</f>
        <v>0</v>
      </c>
      <c r="I70" s="78">
        <f t="shared" si="12"/>
        <v>0</v>
      </c>
      <c r="J70" s="59"/>
      <c r="K70" s="77" t="s">
        <v>16</v>
      </c>
      <c r="L70" s="75">
        <f>SUMIF('6. PPIEP'!$D$12:$D$31,'Summary of Organisation Cos (2'!K61,'6. PPIEP'!$H$12:$H$31)</f>
        <v>0</v>
      </c>
      <c r="M70" s="75">
        <f>SUMIF('6. PPIEP'!$D$12:$D$31,'Summary of Organisation Cos (2'!K61,'6. PPIEP'!$J$12:$J$31)</f>
        <v>0</v>
      </c>
      <c r="N70" s="75">
        <f>SUMIF('6. PPIEP'!$D$12:$D$31,'Summary of Organisation Cos (2'!K61,'6. PPIEP'!$L$12:$L$31)</f>
        <v>0</v>
      </c>
      <c r="O70" s="75">
        <f>SUMIF('6. PPIEP'!$D$12:$D$31,'Summary of Organisation Cos (2'!K61,'6. PPIEP'!$N$12:$N$31)</f>
        <v>0</v>
      </c>
      <c r="P70" s="75">
        <f>SUMIF('6. PPIEP'!$D$12:$D$31,'Summary of Organisation Cos (2'!K61,'6. PPIEP'!$P$12:$P$31)</f>
        <v>0</v>
      </c>
      <c r="Q70" s="78">
        <f t="shared" si="13"/>
        <v>0</v>
      </c>
      <c r="R70" s="61"/>
      <c r="S70" s="57"/>
      <c r="T70" s="57"/>
      <c r="U70" s="57"/>
      <c r="V70" s="57"/>
      <c r="W70" s="57"/>
      <c r="X70" s="57"/>
      <c r="Y70" s="57"/>
      <c r="Z70" s="57"/>
      <c r="AA70" s="57"/>
      <c r="AB70" s="57"/>
      <c r="AC70" s="57"/>
      <c r="AD70" s="57"/>
      <c r="AE70" s="57"/>
      <c r="AF70" s="57"/>
      <c r="AG70" s="57"/>
      <c r="AH70" s="57"/>
      <c r="AI70" s="57"/>
      <c r="AJ70" s="57"/>
      <c r="AK70" s="57"/>
    </row>
    <row r="71" spans="1:37" ht="15" customHeight="1">
      <c r="A71" s="56"/>
      <c r="B71" s="59"/>
      <c r="C71" s="77" t="s">
        <v>17</v>
      </c>
      <c r="D71" s="75">
        <f>SUMIF('7. Dissemination'!$D$12:$D$31,'Summary of Organisation Cos (2'!C61,'7. Dissemination'!$H$12:$H$31)</f>
        <v>0</v>
      </c>
      <c r="E71" s="75">
        <f>SUMIF('7. Dissemination'!$D$12:$D$31,'Summary of Organisation Cos (2'!C61,'7. Dissemination'!$J$12:$J$31)</f>
        <v>0</v>
      </c>
      <c r="F71" s="75">
        <f>SUMIF('7. Dissemination'!$D$12:$D$31,'Summary of Organisation Cos (2'!C61,'7. Dissemination'!$L$12:$L$31)</f>
        <v>0</v>
      </c>
      <c r="G71" s="75">
        <f>SUMIF('7. Dissemination'!$D$12:$D$31,'Summary of Organisation Cos (2'!C61,'7. Dissemination'!$N$12:$N$31)</f>
        <v>0</v>
      </c>
      <c r="H71" s="75">
        <f>SUMIF('7. Dissemination'!$D$12:$D$31,'Summary of Organisation Cos (2'!C61,'7. Dissemination'!$P$12:$P$31)</f>
        <v>0</v>
      </c>
      <c r="I71" s="78">
        <f t="shared" si="12"/>
        <v>0</v>
      </c>
      <c r="J71" s="59"/>
      <c r="K71" s="77" t="s">
        <v>17</v>
      </c>
      <c r="L71" s="75">
        <f>SUMIF('7. Dissemination'!$D$12:$D$31,'Summary of Organisation Cos (2'!K61,'7. Dissemination'!$H$12:$H$31)</f>
        <v>0</v>
      </c>
      <c r="M71" s="75">
        <f>SUMIF('7. Dissemination'!$D$12:$D$31,'Summary of Organisation Cos (2'!K61,'7. Dissemination'!$J$12:$J$31)</f>
        <v>0</v>
      </c>
      <c r="N71" s="75">
        <f>SUMIF('7. Dissemination'!$D$12:$D$31,'Summary of Organisation Cos (2'!K61,'7. Dissemination'!$L$12:$L$31)</f>
        <v>0</v>
      </c>
      <c r="O71" s="75">
        <f>SUMIF('7. Dissemination'!$D$12:$D$31,'Summary of Organisation Cos (2'!K61,'7. Dissemination'!$N$12:$N$31)</f>
        <v>0</v>
      </c>
      <c r="P71" s="75">
        <f>SUMIF('7. Dissemination'!$D$12:$D$31,'Summary of Organisation Cos (2'!K61,'7. Dissemination'!$P$12:$P$31)</f>
        <v>0</v>
      </c>
      <c r="Q71" s="78">
        <f t="shared" si="13"/>
        <v>0</v>
      </c>
      <c r="R71" s="61"/>
      <c r="S71" s="57"/>
      <c r="T71" s="57"/>
      <c r="U71" s="57"/>
      <c r="V71" s="57"/>
      <c r="W71" s="57"/>
      <c r="X71" s="57"/>
      <c r="Y71" s="57"/>
      <c r="Z71" s="57"/>
      <c r="AA71" s="57"/>
      <c r="AB71" s="57"/>
      <c r="AC71" s="57"/>
      <c r="AD71" s="57"/>
      <c r="AE71" s="57"/>
      <c r="AF71" s="57"/>
      <c r="AG71" s="57"/>
      <c r="AH71" s="57"/>
      <c r="AI71" s="57"/>
      <c r="AJ71" s="57"/>
      <c r="AK71" s="57"/>
    </row>
    <row r="72" spans="1:37" ht="15" customHeight="1">
      <c r="A72" s="56"/>
      <c r="B72" s="59"/>
      <c r="C72" s="77" t="s">
        <v>18</v>
      </c>
      <c r="D72" s="75">
        <f>SUMIF('8. Other Direct Costs '!$D$12:$D$31,'Summary of Organisation Cos (2'!C61,'8. Other Direct Costs '!$H$12:$H$31)</f>
        <v>0</v>
      </c>
      <c r="E72" s="75">
        <f>SUMIF('8. Other Direct Costs '!$D$12:$D$31,'Summary of Organisation Cos (2'!C61,'8. Other Direct Costs '!$J$12:$J$31)</f>
        <v>0</v>
      </c>
      <c r="F72" s="75">
        <f>SUMIF('8. Other Direct Costs '!$D$12:$D$31,'Summary of Organisation Cos (2'!C61,'8. Other Direct Costs '!$L$12:$L$31)</f>
        <v>0</v>
      </c>
      <c r="G72" s="75">
        <f>SUMIF('8. Other Direct Costs '!$D$12:$D$31,'Summary of Organisation Cos (2'!C61,'8. Other Direct Costs '!$N$12:$N$31)</f>
        <v>0</v>
      </c>
      <c r="H72" s="75">
        <f>SUMIF('8. Other Direct Costs '!$D$12:$D$31,'Summary of Organisation Cos (2'!C61,'8. Other Direct Costs '!$P$12:$P$31)</f>
        <v>0</v>
      </c>
      <c r="I72" s="78">
        <f t="shared" si="12"/>
        <v>0</v>
      </c>
      <c r="J72" s="59"/>
      <c r="K72" s="77" t="s">
        <v>18</v>
      </c>
      <c r="L72" s="75">
        <f>SUMIF('8. Other Direct Costs '!$D$12:$D$31,'Summary of Organisation Cos (2'!K61,'8. Other Direct Costs '!$H$12:$H$31)</f>
        <v>0</v>
      </c>
      <c r="M72" s="75">
        <f>SUMIF('8. Other Direct Costs '!$D$12:$D$31,'Summary of Organisation Cos (2'!K61,'8. Other Direct Costs '!$J$12:$J$31)</f>
        <v>0</v>
      </c>
      <c r="N72" s="75">
        <f>SUMIF('8. Other Direct Costs '!$D$12:$D$31,'Summary of Organisation Cos (2'!K61,'8. Other Direct Costs '!$L$12:$L$31)</f>
        <v>0</v>
      </c>
      <c r="O72" s="75">
        <f>SUMIF('8. Other Direct Costs '!$D$12:$D$31,'Summary of Organisation Cos (2'!K61,'8. Other Direct Costs '!$N$12:$N$31)</f>
        <v>0</v>
      </c>
      <c r="P72" s="75">
        <f>SUMIF('8. Other Direct Costs '!$D$12:$D$31,'Summary of Organisation Cos (2'!K61,'8. Other Direct Costs '!$P$12:$P$31)</f>
        <v>0</v>
      </c>
      <c r="Q72" s="78">
        <f t="shared" si="13"/>
        <v>0</v>
      </c>
      <c r="R72" s="61"/>
      <c r="S72" s="57"/>
      <c r="T72" s="57"/>
      <c r="U72" s="57"/>
      <c r="V72" s="57"/>
      <c r="W72" s="57"/>
      <c r="X72" s="57"/>
      <c r="Y72" s="57"/>
      <c r="Z72" s="57"/>
      <c r="AA72" s="57"/>
      <c r="AB72" s="57"/>
      <c r="AC72" s="57"/>
      <c r="AD72" s="57"/>
      <c r="AE72" s="57"/>
      <c r="AF72" s="57"/>
      <c r="AG72" s="57"/>
      <c r="AH72" s="57"/>
      <c r="AI72" s="57"/>
      <c r="AJ72" s="57"/>
      <c r="AK72" s="57"/>
    </row>
    <row r="73" spans="1:37" ht="15" customHeight="1">
      <c r="A73" s="56"/>
      <c r="B73" s="59"/>
      <c r="C73" s="79" t="s">
        <v>19</v>
      </c>
      <c r="D73" s="75">
        <f>SUMIF('9. INDIRECT COSTS'!$C$13:$C$26,'Summary of Organisation Cos (2'!C61,'9. INDIRECT COSTS'!$J$13:$J$26)</f>
        <v>0</v>
      </c>
      <c r="E73" s="75">
        <f>SUMIF('9. INDIRECT COSTS'!$C$13:$C$26,'Summary of Organisation Cos (2'!C61,'9. INDIRECT COSTS'!$N$13:$N$26)</f>
        <v>0</v>
      </c>
      <c r="F73" s="75">
        <f>SUMIF('9. INDIRECT COSTS'!$C$13:$C$26,'Summary of Organisation Cos (2'!C61,'9. INDIRECT COSTS'!$R$13:$R$26)</f>
        <v>0</v>
      </c>
      <c r="G73" s="75">
        <f>SUMIF('9. INDIRECT COSTS'!$C$13:$C$26,'Summary of Organisation Cos (2'!C61,'9. INDIRECT COSTS'!$V$13:$V$26)</f>
        <v>0</v>
      </c>
      <c r="H73" s="75">
        <f>SUMIF('9. INDIRECT COSTS'!$C$13:$C$26,'Summary of Organisation Cos (2'!C61,'9. INDIRECT COSTS'!$Z$13:$Z$26)</f>
        <v>0</v>
      </c>
      <c r="I73" s="78">
        <f t="shared" si="12"/>
        <v>0</v>
      </c>
      <c r="J73" s="59"/>
      <c r="K73" s="79" t="s">
        <v>19</v>
      </c>
      <c r="L73" s="75">
        <f>SUMIF('9. INDIRECT COSTS'!$C$13:$C$26,'Summary of Organisation Cos (2'!K61,'9. INDIRECT COSTS'!$J$13:$J$26)</f>
        <v>0</v>
      </c>
      <c r="M73" s="75">
        <f>SUMIF('9. INDIRECT COSTS'!$C$13:$C$26,'Summary of Organisation Cos (2'!K61,'9. INDIRECT COSTS'!$N$13:$N$26)</f>
        <v>0</v>
      </c>
      <c r="N73" s="75">
        <f>SUMIF('9. INDIRECT COSTS'!$C$13:$C$26,'Summary of Organisation Cos (2'!K61,'9. INDIRECT COSTS'!$R$13:$R$26)</f>
        <v>0</v>
      </c>
      <c r="O73" s="75">
        <f>SUMIF('9. INDIRECT COSTS'!$C$13:$C$26,'Summary of Organisation Cos (2'!K61,'9. INDIRECT COSTS'!$V$13:$V$26)</f>
        <v>0</v>
      </c>
      <c r="P73" s="75">
        <f>SUMIF('9. INDIRECT COSTS'!$C$13:$C$26,'Summary of Organisation Cos (2'!K61,'9. INDIRECT COSTS'!$Z$13:$Z$26)</f>
        <v>0</v>
      </c>
      <c r="Q73" s="78">
        <f t="shared" si="13"/>
        <v>0</v>
      </c>
      <c r="R73" s="61"/>
      <c r="S73" s="57"/>
      <c r="T73" s="57"/>
      <c r="U73" s="57"/>
      <c r="V73" s="57"/>
      <c r="W73" s="57"/>
      <c r="X73" s="57"/>
      <c r="Y73" s="57"/>
      <c r="Z73" s="57"/>
      <c r="AA73" s="57"/>
      <c r="AB73" s="57"/>
      <c r="AC73" s="57"/>
      <c r="AD73" s="57"/>
      <c r="AE73" s="57"/>
      <c r="AF73" s="57"/>
      <c r="AG73" s="57"/>
      <c r="AH73" s="57"/>
      <c r="AI73" s="57"/>
      <c r="AJ73" s="57"/>
      <c r="AK73" s="57"/>
    </row>
    <row r="74" spans="1:37" ht="15" customHeight="1">
      <c r="A74" s="56"/>
      <c r="B74" s="80">
        <f>C63</f>
        <v>0</v>
      </c>
      <c r="C74" s="81" t="s">
        <v>77</v>
      </c>
      <c r="D74" s="83">
        <f t="shared" ref="D74:I74" si="14">SUM(D66:D73)</f>
        <v>0</v>
      </c>
      <c r="E74" s="83">
        <f t="shared" si="14"/>
        <v>0</v>
      </c>
      <c r="F74" s="83">
        <f t="shared" si="14"/>
        <v>0</v>
      </c>
      <c r="G74" s="83">
        <f t="shared" si="14"/>
        <v>0</v>
      </c>
      <c r="H74" s="83">
        <f t="shared" si="14"/>
        <v>0</v>
      </c>
      <c r="I74" s="85">
        <f t="shared" si="14"/>
        <v>0</v>
      </c>
      <c r="J74" s="80">
        <f>K63</f>
        <v>0</v>
      </c>
      <c r="K74" s="81" t="s">
        <v>77</v>
      </c>
      <c r="L74" s="83">
        <f t="shared" ref="L74:Q74" si="15">SUM(L66:L73)</f>
        <v>0</v>
      </c>
      <c r="M74" s="83">
        <f t="shared" si="15"/>
        <v>0</v>
      </c>
      <c r="N74" s="83">
        <f t="shared" si="15"/>
        <v>0</v>
      </c>
      <c r="O74" s="83">
        <f t="shared" si="15"/>
        <v>0</v>
      </c>
      <c r="P74" s="83">
        <f t="shared" si="15"/>
        <v>0</v>
      </c>
      <c r="Q74" s="85">
        <f t="shared" si="15"/>
        <v>0</v>
      </c>
      <c r="R74" s="61"/>
      <c r="S74" s="57"/>
      <c r="T74" s="57"/>
      <c r="U74" s="57"/>
      <c r="V74" s="57"/>
      <c r="W74" s="57"/>
      <c r="X74" s="57"/>
      <c r="Y74" s="57"/>
      <c r="Z74" s="57"/>
      <c r="AA74" s="57"/>
      <c r="AB74" s="57"/>
      <c r="AC74" s="57"/>
      <c r="AD74" s="57"/>
      <c r="AE74" s="57"/>
      <c r="AF74" s="57"/>
      <c r="AG74" s="57"/>
      <c r="AH74" s="57"/>
      <c r="AI74" s="57"/>
      <c r="AJ74" s="57"/>
      <c r="AK74" s="57"/>
    </row>
    <row r="75" spans="1:37" ht="15" customHeight="1">
      <c r="A75" s="56"/>
      <c r="B75" s="59"/>
      <c r="C75" s="87"/>
      <c r="D75" s="88"/>
      <c r="E75" s="88"/>
      <c r="F75" s="88"/>
      <c r="G75" s="88"/>
      <c r="H75" s="88"/>
      <c r="I75" s="88"/>
      <c r="J75" s="61"/>
      <c r="K75" s="87"/>
      <c r="L75" s="88"/>
      <c r="M75" s="88"/>
      <c r="N75" s="88"/>
      <c r="O75" s="88"/>
      <c r="P75" s="88"/>
      <c r="Q75" s="88"/>
      <c r="R75" s="61"/>
      <c r="S75" s="57"/>
      <c r="T75" s="57"/>
      <c r="U75" s="57"/>
      <c r="V75" s="57"/>
      <c r="W75" s="57"/>
      <c r="X75" s="57"/>
      <c r="Y75" s="57"/>
      <c r="Z75" s="57"/>
      <c r="AA75" s="57"/>
      <c r="AB75" s="57"/>
      <c r="AC75" s="57"/>
      <c r="AD75" s="57"/>
      <c r="AE75" s="57"/>
      <c r="AF75" s="57"/>
      <c r="AG75" s="57"/>
      <c r="AH75" s="57"/>
      <c r="AI75" s="57"/>
      <c r="AJ75" s="57"/>
      <c r="AK75" s="57"/>
    </row>
    <row r="76" spans="1:37" ht="15" customHeight="1">
      <c r="A76" s="56"/>
      <c r="B76" s="59"/>
      <c r="C76" s="67" t="s">
        <v>69</v>
      </c>
      <c r="D76" s="61"/>
      <c r="E76" s="61"/>
      <c r="F76" s="61"/>
      <c r="G76" s="61"/>
      <c r="H76" s="61"/>
      <c r="I76" s="61"/>
      <c r="J76" s="61"/>
      <c r="K76" s="67" t="s">
        <v>69</v>
      </c>
      <c r="L76" s="59"/>
      <c r="M76" s="59"/>
      <c r="N76" s="59"/>
      <c r="O76" s="59"/>
      <c r="P76" s="59"/>
      <c r="Q76" s="59"/>
      <c r="R76" s="61"/>
      <c r="S76" s="57"/>
      <c r="T76" s="57"/>
      <c r="U76" s="57"/>
      <c r="V76" s="57"/>
      <c r="W76" s="57"/>
      <c r="X76" s="57"/>
      <c r="Y76" s="57"/>
      <c r="Z76" s="57"/>
      <c r="AA76" s="57"/>
      <c r="AB76" s="57"/>
      <c r="AC76" s="57"/>
      <c r="AD76" s="57"/>
      <c r="AE76" s="57"/>
      <c r="AF76" s="57"/>
      <c r="AG76" s="57"/>
      <c r="AH76" s="57"/>
      <c r="AI76" s="57"/>
      <c r="AJ76" s="57"/>
      <c r="AK76" s="57"/>
    </row>
    <row r="77" spans="1:37" ht="15" customHeight="1">
      <c r="A77" s="56" t="e">
        <f>A61+2</f>
        <v>#REF!</v>
      </c>
      <c r="B77" s="59"/>
      <c r="C77" s="68" t="str">
        <f>IF('START - AWARD DETAILS'!C29="","",'START - AWARD DETAILS'!C29)</f>
        <v/>
      </c>
      <c r="D77" s="61"/>
      <c r="E77" s="61"/>
      <c r="F77" s="61"/>
      <c r="G77" s="61"/>
      <c r="H77" s="61"/>
      <c r="I77" s="61"/>
      <c r="J77" s="61"/>
      <c r="K77" s="68" t="str">
        <f>IF('START - AWARD DETAILS'!C30="","",'START - AWARD DETAILS'!C30)</f>
        <v/>
      </c>
      <c r="L77" s="59"/>
      <c r="M77" s="59"/>
      <c r="N77" s="59"/>
      <c r="O77" s="59"/>
      <c r="P77" s="59"/>
      <c r="Q77" s="59"/>
      <c r="R77" s="61"/>
      <c r="S77" s="57"/>
      <c r="T77" s="57"/>
      <c r="U77" s="57"/>
      <c r="V77" s="57"/>
      <c r="W77" s="57"/>
      <c r="X77" s="57"/>
      <c r="Y77" s="57"/>
      <c r="Z77" s="57"/>
      <c r="AA77" s="57"/>
      <c r="AB77" s="57"/>
      <c r="AC77" s="57"/>
      <c r="AD77" s="57"/>
      <c r="AE77" s="57"/>
      <c r="AF77" s="57"/>
      <c r="AG77" s="57"/>
      <c r="AH77" s="57"/>
      <c r="AI77" s="57"/>
      <c r="AJ77" s="57"/>
      <c r="AK77" s="57"/>
    </row>
    <row r="78" spans="1:37" ht="15" customHeight="1">
      <c r="A78" s="56"/>
      <c r="B78" s="59"/>
      <c r="C78" s="69" t="s">
        <v>70</v>
      </c>
      <c r="D78" s="61"/>
      <c r="E78" s="61"/>
      <c r="F78" s="61"/>
      <c r="G78" s="61"/>
      <c r="H78" s="61"/>
      <c r="I78" s="61"/>
      <c r="J78" s="61"/>
      <c r="K78" s="69" t="s">
        <v>70</v>
      </c>
      <c r="L78" s="59"/>
      <c r="M78" s="59"/>
      <c r="N78" s="59"/>
      <c r="O78" s="59"/>
      <c r="P78" s="59"/>
      <c r="Q78" s="59"/>
      <c r="R78" s="61"/>
      <c r="S78" s="57"/>
      <c r="T78" s="57"/>
      <c r="U78" s="57"/>
      <c r="V78" s="57"/>
      <c r="W78" s="57"/>
      <c r="X78" s="57"/>
      <c r="Y78" s="57"/>
      <c r="Z78" s="57"/>
      <c r="AA78" s="57"/>
      <c r="AB78" s="57"/>
      <c r="AC78" s="57"/>
      <c r="AD78" s="57"/>
      <c r="AE78" s="57"/>
      <c r="AF78" s="57"/>
      <c r="AG78" s="57"/>
      <c r="AH78" s="57"/>
      <c r="AI78" s="57"/>
      <c r="AJ78" s="57"/>
      <c r="AK78" s="57"/>
    </row>
    <row r="79" spans="1:37" ht="15" customHeight="1">
      <c r="A79" s="56"/>
      <c r="B79" s="59"/>
      <c r="C79" s="68">
        <f>IFERROR(VLOOKUP('Summary of Organisation Cos (2'!C77,'START - AWARD DETAILS'!$C$21:$D$40,2,0),"")</f>
        <v>0</v>
      </c>
      <c r="D79" s="61"/>
      <c r="E79" s="61"/>
      <c r="F79" s="61"/>
      <c r="G79" s="61"/>
      <c r="H79" s="61"/>
      <c r="I79" s="61"/>
      <c r="J79" s="61"/>
      <c r="K79" s="68">
        <f>IFERROR(VLOOKUP('Summary of Organisation Cos (2'!K77,'START - AWARD DETAILS'!$C$21:$D$40,2,0),"")</f>
        <v>0</v>
      </c>
      <c r="L79" s="59"/>
      <c r="M79" s="59"/>
      <c r="N79" s="59"/>
      <c r="O79" s="59"/>
      <c r="P79" s="59"/>
      <c r="Q79" s="59"/>
      <c r="R79" s="61"/>
      <c r="S79" s="57"/>
      <c r="T79" s="57"/>
      <c r="U79" s="57"/>
      <c r="V79" s="57"/>
      <c r="W79" s="57"/>
      <c r="X79" s="57"/>
      <c r="Y79" s="57"/>
      <c r="Z79" s="57"/>
      <c r="AA79" s="57"/>
      <c r="AB79" s="57"/>
      <c r="AC79" s="57"/>
      <c r="AD79" s="57"/>
      <c r="AE79" s="57"/>
      <c r="AF79" s="57"/>
      <c r="AG79" s="57"/>
      <c r="AH79" s="57"/>
      <c r="AI79" s="57"/>
      <c r="AJ79" s="57"/>
      <c r="AK79" s="57"/>
    </row>
    <row r="80" spans="1:37" ht="15" customHeight="1">
      <c r="A80" s="56"/>
      <c r="B80" s="59"/>
      <c r="C80" s="60"/>
      <c r="D80" s="59"/>
      <c r="E80" s="59"/>
      <c r="F80" s="59"/>
      <c r="G80" s="59"/>
      <c r="H80" s="59"/>
      <c r="I80" s="59"/>
      <c r="J80" s="59"/>
      <c r="K80" s="60"/>
      <c r="L80" s="59"/>
      <c r="M80" s="59"/>
      <c r="N80" s="59"/>
      <c r="O80" s="59"/>
      <c r="P80" s="59"/>
      <c r="Q80" s="59"/>
      <c r="R80" s="61"/>
      <c r="S80" s="57"/>
      <c r="T80" s="57"/>
      <c r="U80" s="57"/>
      <c r="V80" s="57"/>
      <c r="W80" s="57"/>
      <c r="X80" s="57"/>
      <c r="Y80" s="57"/>
      <c r="Z80" s="57"/>
      <c r="AA80" s="57"/>
      <c r="AB80" s="57"/>
      <c r="AC80" s="57"/>
      <c r="AD80" s="57"/>
      <c r="AE80" s="57"/>
      <c r="AF80" s="57"/>
      <c r="AG80" s="57"/>
      <c r="AH80" s="57"/>
      <c r="AI80" s="57"/>
      <c r="AJ80" s="57"/>
      <c r="AK80" s="57"/>
    </row>
    <row r="81" spans="1:37" ht="15" customHeight="1">
      <c r="A81" s="56"/>
      <c r="B81" s="59"/>
      <c r="C81" s="60"/>
      <c r="D81" s="70" t="s">
        <v>71</v>
      </c>
      <c r="E81" s="71" t="s">
        <v>72</v>
      </c>
      <c r="F81" s="71" t="s">
        <v>73</v>
      </c>
      <c r="G81" s="71" t="s">
        <v>74</v>
      </c>
      <c r="H81" s="72" t="s">
        <v>75</v>
      </c>
      <c r="I81" s="73" t="s">
        <v>76</v>
      </c>
      <c r="J81" s="59"/>
      <c r="K81" s="60"/>
      <c r="L81" s="70" t="s">
        <v>71</v>
      </c>
      <c r="M81" s="71" t="s">
        <v>72</v>
      </c>
      <c r="N81" s="71" t="s">
        <v>73</v>
      </c>
      <c r="O81" s="71" t="s">
        <v>74</v>
      </c>
      <c r="P81" s="72" t="s">
        <v>75</v>
      </c>
      <c r="Q81" s="73" t="s">
        <v>76</v>
      </c>
      <c r="R81" s="61"/>
      <c r="S81" s="57"/>
      <c r="T81" s="57"/>
      <c r="U81" s="57"/>
      <c r="V81" s="57"/>
      <c r="W81" s="57"/>
      <c r="X81" s="57"/>
      <c r="Y81" s="57"/>
      <c r="Z81" s="57"/>
      <c r="AA81" s="57"/>
      <c r="AB81" s="57"/>
      <c r="AC81" s="57"/>
      <c r="AD81" s="57"/>
      <c r="AE81" s="57"/>
      <c r="AF81" s="57"/>
      <c r="AG81" s="57"/>
      <c r="AH81" s="57"/>
      <c r="AI81" s="57"/>
      <c r="AJ81" s="57"/>
      <c r="AK81" s="57"/>
    </row>
    <row r="82" spans="1:37" ht="15" customHeight="1">
      <c r="A82" s="56"/>
      <c r="B82" s="59"/>
      <c r="C82" s="74" t="s">
        <v>12</v>
      </c>
      <c r="D82" s="75">
        <f>SUMIF('2. Annual Costs of Staff Posts'!$D$13:$D$62,'Summary of Organisation Cos (2'!C77,'2. Annual Costs of Staff Posts'!$L$13:$L$62)</f>
        <v>0</v>
      </c>
      <c r="E82" s="75">
        <f>SUMIF('2. Annual Costs of Staff Posts'!$D$13:$D$62,'Summary of Organisation Cos (2'!C77,'2. Annual Costs of Staff Posts'!$Q$13:$Q$62)</f>
        <v>0</v>
      </c>
      <c r="F82" s="75">
        <f>SUMIF('2. Annual Costs of Staff Posts'!$D$13:$D$62,'Summary of Organisation Cos (2'!C77,'2. Annual Costs of Staff Posts'!$V$13:$V$62)</f>
        <v>0</v>
      </c>
      <c r="G82" s="75">
        <f>SUMIF('2. Annual Costs of Staff Posts'!$D$13:$D$62,'Summary of Organisation Cos (2'!C77,'2. Annual Costs of Staff Posts'!$AA$13:$AA$62)</f>
        <v>0</v>
      </c>
      <c r="H82" s="75">
        <f>SUMIF('2. Annual Costs of Staff Posts'!$D$13:$D$62,'Summary of Organisation Cos (2'!C77,'2. Annual Costs of Staff Posts'!$AF$13:$AF$62)</f>
        <v>0</v>
      </c>
      <c r="I82" s="76">
        <f t="shared" ref="I82:I89" si="16">SUM(D82:H82)</f>
        <v>0</v>
      </c>
      <c r="J82" s="59"/>
      <c r="K82" s="74" t="s">
        <v>12</v>
      </c>
      <c r="L82" s="75">
        <f>SUMIF('2. Annual Costs of Staff Posts'!$D$13:$D$62,'Summary of Organisation Cos (2'!K77,'2. Annual Costs of Staff Posts'!$L$13:$L$62)</f>
        <v>0</v>
      </c>
      <c r="M82" s="75">
        <f>SUMIF('2. Annual Costs of Staff Posts'!$D$13:$D$62,'Summary of Organisation Cos (2'!K77,'2. Annual Costs of Staff Posts'!$Q$13:$Q$62)</f>
        <v>0</v>
      </c>
      <c r="N82" s="75">
        <f>SUMIF('2. Annual Costs of Staff Posts'!$D$13:$D$62,'Summary of Organisation Cos (2'!K77,'2. Annual Costs of Staff Posts'!$V$13:$V$62)</f>
        <v>0</v>
      </c>
      <c r="O82" s="75">
        <f>SUMIF('2. Annual Costs of Staff Posts'!$D$13:$D$62,'Summary of Organisation Cos (2'!K77,'2. Annual Costs of Staff Posts'!$AA$13:$AA$62)</f>
        <v>0</v>
      </c>
      <c r="P82" s="75">
        <f>SUMIF('2. Annual Costs of Staff Posts'!$D$13:$D$62,'Summary of Organisation Cos (2'!K77,'2. Annual Costs of Staff Posts'!$AF$13:$AF$62)</f>
        <v>0</v>
      </c>
      <c r="Q82" s="76">
        <f t="shared" ref="Q82:Q89" si="17">SUM(L82:P82)</f>
        <v>0</v>
      </c>
      <c r="R82" s="61"/>
      <c r="S82" s="57"/>
      <c r="T82" s="57"/>
      <c r="U82" s="57"/>
      <c r="V82" s="57"/>
      <c r="W82" s="57"/>
      <c r="X82" s="57"/>
      <c r="Y82" s="57"/>
      <c r="Z82" s="57"/>
      <c r="AA82" s="57"/>
      <c r="AB82" s="57"/>
      <c r="AC82" s="57"/>
      <c r="AD82" s="57"/>
      <c r="AE82" s="57"/>
      <c r="AF82" s="57"/>
      <c r="AG82" s="57"/>
      <c r="AH82" s="57"/>
      <c r="AI82" s="57"/>
      <c r="AJ82" s="57"/>
      <c r="AK82" s="57"/>
    </row>
    <row r="83" spans="1:37" ht="15" customHeight="1">
      <c r="A83" s="56"/>
      <c r="B83" s="59"/>
      <c r="C83" s="77" t="s">
        <v>13</v>
      </c>
      <c r="D83" s="75">
        <f>SUMIF('3.Travel,Subsistence&amp;Conference'!$E$12:$E$31,'Summary of Organisation Cos (2'!C77,'3.Travel,Subsistence&amp;Conference'!$I$12:$I$31)</f>
        <v>0</v>
      </c>
      <c r="E83" s="75">
        <f>SUMIF('3.Travel,Subsistence&amp;Conference'!$E$12:$E$31,'Summary of Organisation Cos (2'!C77,'3.Travel,Subsistence&amp;Conference'!$K$12:$K$31)</f>
        <v>0</v>
      </c>
      <c r="F83" s="75">
        <f>SUMIF('3.Travel,Subsistence&amp;Conference'!$E$12:$E$31,'Summary of Organisation Cos (2'!C77,'3.Travel,Subsistence&amp;Conference'!$M$12:$M$31)</f>
        <v>0</v>
      </c>
      <c r="G83" s="75">
        <f>SUMIF('3.Travel,Subsistence&amp;Conference'!$E$12:$E$31,'Summary of Organisation Cos (2'!C77,'3.Travel,Subsistence&amp;Conference'!$O$12:$O$31)</f>
        <v>0</v>
      </c>
      <c r="H83" s="75">
        <f>SUMIF('3.Travel,Subsistence&amp;Conference'!$E$12:$E$31,'Summary of Organisation Cos (2'!C77,'3.Travel,Subsistence&amp;Conference'!$Q$12:$Q$31)</f>
        <v>0</v>
      </c>
      <c r="I83" s="78">
        <f t="shared" si="16"/>
        <v>0</v>
      </c>
      <c r="J83" s="59"/>
      <c r="K83" s="77" t="s">
        <v>13</v>
      </c>
      <c r="L83" s="75">
        <f>SUMIF('3.Travel,Subsistence&amp;Conference'!$E$12:$E$31,'Summary of Organisation Cos (2'!K77,'3.Travel,Subsistence&amp;Conference'!$I$12:$I$31)</f>
        <v>0</v>
      </c>
      <c r="M83" s="75">
        <f>SUMIF('3.Travel,Subsistence&amp;Conference'!$E$12:$E$31,'Summary of Organisation Cos (2'!K77,'3.Travel,Subsistence&amp;Conference'!$K$12:$K$31)</f>
        <v>0</v>
      </c>
      <c r="N83" s="75">
        <f>SUMIF('3.Travel,Subsistence&amp;Conference'!$E$12:$E$31,'Summary of Organisation Cos (2'!K77,'3.Travel,Subsistence&amp;Conference'!$M$12:$M$31)</f>
        <v>0</v>
      </c>
      <c r="O83" s="75">
        <f>SUMIF('3.Travel,Subsistence&amp;Conference'!$E$12:$E$31,'Summary of Organisation Cos (2'!K77,'3.Travel,Subsistence&amp;Conference'!$O$12:$O$31)</f>
        <v>0</v>
      </c>
      <c r="P83" s="75">
        <f>SUMIF('3.Travel,Subsistence&amp;Conference'!$E$12:$E$31,'Summary of Organisation Cos (2'!K77,'3.Travel,Subsistence&amp;Conference'!$Q$12:$Q$31)</f>
        <v>0</v>
      </c>
      <c r="Q83" s="78">
        <f t="shared" si="17"/>
        <v>0</v>
      </c>
      <c r="R83" s="61"/>
      <c r="S83" s="57"/>
      <c r="T83" s="57"/>
      <c r="U83" s="57"/>
      <c r="V83" s="57"/>
      <c r="W83" s="57"/>
      <c r="X83" s="57"/>
      <c r="Y83" s="57"/>
      <c r="Z83" s="57"/>
      <c r="AA83" s="57"/>
      <c r="AB83" s="57"/>
      <c r="AC83" s="57"/>
      <c r="AD83" s="57"/>
      <c r="AE83" s="57"/>
      <c r="AF83" s="57"/>
      <c r="AG83" s="57"/>
      <c r="AH83" s="57"/>
      <c r="AI83" s="57"/>
      <c r="AJ83" s="57"/>
      <c r="AK83" s="57"/>
    </row>
    <row r="84" spans="1:37" ht="15" customHeight="1">
      <c r="A84" s="56"/>
      <c r="B84" s="59"/>
      <c r="C84" s="77" t="s">
        <v>14</v>
      </c>
      <c r="D84" s="75">
        <f>SUMIF('4. Equipment'!$D$12:$D$31,'Summary of Organisation Cos (2'!C77,'4. Equipment'!$H$12:$H$31)</f>
        <v>0</v>
      </c>
      <c r="E84" s="75">
        <f>SUMIF('4. Equipment'!$D$12:$D$31,'Summary of Organisation Cos (2'!C77,'4. Equipment'!$J$12:$J$31)</f>
        <v>0</v>
      </c>
      <c r="F84" s="75">
        <f>SUMIF('4. Equipment'!$D$12:$D$31,'Summary of Organisation Cos (2'!C77,'4. Equipment'!$L$12:$L$31)</f>
        <v>0</v>
      </c>
      <c r="G84" s="75">
        <f>SUMIF('4. Equipment'!$D$12:$D$31,'Summary of Organisation Cos (2'!C77,'4. Equipment'!$N$12:$N$31)</f>
        <v>0</v>
      </c>
      <c r="H84" s="75">
        <f>SUMIF('4. Equipment'!$D$12:$D$31,'Summary of Organisation Cos (2'!C77,'4. Equipment'!$P$12:$P$31)</f>
        <v>0</v>
      </c>
      <c r="I84" s="78">
        <f t="shared" si="16"/>
        <v>0</v>
      </c>
      <c r="J84" s="59"/>
      <c r="K84" s="77" t="s">
        <v>14</v>
      </c>
      <c r="L84" s="75">
        <f>SUMIF('4. Equipment'!$D$12:$D$31,'Summary of Organisation Cos (2'!K77,'4. Equipment'!$H$12:$H$31)</f>
        <v>0</v>
      </c>
      <c r="M84" s="75">
        <f>SUMIF('4. Equipment'!$D$12:$D$31,'Summary of Organisation Cos (2'!K77,'4. Equipment'!$J$12:$J$31)</f>
        <v>0</v>
      </c>
      <c r="N84" s="75">
        <f>SUMIF('4. Equipment'!$D$12:$D$31,'Summary of Organisation Cos (2'!K77,'4. Equipment'!$L$12:$L$31)</f>
        <v>0</v>
      </c>
      <c r="O84" s="75">
        <f>SUMIF('4. Equipment'!$D$12:$D$31,'Summary of Organisation Cos (2'!K77,'4. Equipment'!$N$12:$N$31)</f>
        <v>0</v>
      </c>
      <c r="P84" s="75">
        <f>SUMIF('4. Equipment'!$D$12:$D$31,'Summary of Organisation Cos (2'!K77,'4. Equipment'!$P$12:$P$31)</f>
        <v>0</v>
      </c>
      <c r="Q84" s="78">
        <f t="shared" si="17"/>
        <v>0</v>
      </c>
      <c r="R84" s="61"/>
      <c r="S84" s="57"/>
      <c r="T84" s="57"/>
      <c r="U84" s="57"/>
      <c r="V84" s="57"/>
      <c r="W84" s="57"/>
      <c r="X84" s="57"/>
      <c r="Y84" s="57"/>
      <c r="Z84" s="57"/>
      <c r="AA84" s="57"/>
      <c r="AB84" s="57"/>
      <c r="AC84" s="57"/>
      <c r="AD84" s="57"/>
      <c r="AE84" s="57"/>
      <c r="AF84" s="57"/>
      <c r="AG84" s="57"/>
      <c r="AH84" s="57"/>
      <c r="AI84" s="57"/>
      <c r="AJ84" s="57"/>
      <c r="AK84" s="57"/>
    </row>
    <row r="85" spans="1:37" ht="15" customHeight="1">
      <c r="A85" s="56"/>
      <c r="B85" s="59"/>
      <c r="C85" s="77" t="s">
        <v>15</v>
      </c>
      <c r="D85" s="75">
        <f>SUMIF('5. Consumables'!$D$12:$D$31,'Summary of Organisation Cos (2'!C77,'5. Consumables'!$H$12:$H$31)</f>
        <v>0</v>
      </c>
      <c r="E85" s="75">
        <f>SUMIF('5. Consumables'!$D$12:$D$31,'Summary of Organisation Cos (2'!C77,'5. Consumables'!$J$12:$J$31)</f>
        <v>0</v>
      </c>
      <c r="F85" s="75">
        <f>SUMIF('5. Consumables'!$D$12:$D$31,'Summary of Organisation Cos (2'!C77,'5. Consumables'!$L$12:$L$31)</f>
        <v>0</v>
      </c>
      <c r="G85" s="75">
        <f>SUMIF('5. Consumables'!$D$12:$D$31,'Summary of Organisation Cos (2'!C77,'5. Consumables'!$N$12:$N$31)</f>
        <v>0</v>
      </c>
      <c r="H85" s="75">
        <f>SUMIF('5. Consumables'!$D$12:$D$31,'Summary of Organisation Cos (2'!C77,'5. Consumables'!$P$12:$P$31)</f>
        <v>0</v>
      </c>
      <c r="I85" s="78">
        <f t="shared" si="16"/>
        <v>0</v>
      </c>
      <c r="J85" s="59"/>
      <c r="K85" s="77" t="s">
        <v>15</v>
      </c>
      <c r="L85" s="75">
        <f>SUMIF('5. Consumables'!$D$12:$D$31,'Summary of Organisation Cos (2'!K77,'5. Consumables'!$H$12:$H$31)</f>
        <v>0</v>
      </c>
      <c r="M85" s="75">
        <f>SUMIF('5. Consumables'!$D$12:$D$31,'Summary of Organisation Cos (2'!K77,'5. Consumables'!$J$12:$J$31)</f>
        <v>0</v>
      </c>
      <c r="N85" s="75">
        <f>SUMIF('5. Consumables'!$D$12:$D$31,'Summary of Organisation Cos (2'!K77,'5. Consumables'!$L$12:$L$31)</f>
        <v>0</v>
      </c>
      <c r="O85" s="75">
        <f>SUMIF('5. Consumables'!$D$12:$D$31,'Summary of Organisation Cos (2'!K77,'5. Consumables'!$N$12:$N$31)</f>
        <v>0</v>
      </c>
      <c r="P85" s="75">
        <f>SUMIF('5. Consumables'!$D$12:$D$31,'Summary of Organisation Cos (2'!K77,'5. Consumables'!$P$12:$P$31)</f>
        <v>0</v>
      </c>
      <c r="Q85" s="78">
        <f t="shared" si="17"/>
        <v>0</v>
      </c>
      <c r="R85" s="61"/>
      <c r="S85" s="57"/>
      <c r="T85" s="57"/>
      <c r="U85" s="57"/>
      <c r="V85" s="57"/>
      <c r="W85" s="57"/>
      <c r="X85" s="57"/>
      <c r="Y85" s="57"/>
      <c r="Z85" s="57"/>
      <c r="AA85" s="57"/>
      <c r="AB85" s="57"/>
      <c r="AC85" s="57"/>
      <c r="AD85" s="57"/>
      <c r="AE85" s="57"/>
      <c r="AF85" s="57"/>
      <c r="AG85" s="57"/>
      <c r="AH85" s="57"/>
      <c r="AI85" s="57"/>
      <c r="AJ85" s="57"/>
      <c r="AK85" s="57"/>
    </row>
    <row r="86" spans="1:37" ht="15" customHeight="1">
      <c r="A86" s="56"/>
      <c r="B86" s="59"/>
      <c r="C86" s="77" t="s">
        <v>16</v>
      </c>
      <c r="D86" s="75">
        <f>SUMIF('6. PPIEP'!$D$12:$D$31,'Summary of Organisation Cos (2'!C77,'6. PPIEP'!$H$12:$H$31)</f>
        <v>0</v>
      </c>
      <c r="E86" s="75">
        <f>SUMIF('6. PPIEP'!$D$12:$D$31,'Summary of Organisation Cos (2'!C77,'6. PPIEP'!$J$12:$J$31)</f>
        <v>0</v>
      </c>
      <c r="F86" s="75">
        <f>SUMIF('6. PPIEP'!$D$12:$D$31,'Summary of Organisation Cos (2'!C77,'6. PPIEP'!$L$12:$L$31)</f>
        <v>0</v>
      </c>
      <c r="G86" s="75">
        <f>SUMIF('6. PPIEP'!$D$12:$D$31,'Summary of Organisation Cos (2'!C77,'6. PPIEP'!$N$12:$N$31)</f>
        <v>0</v>
      </c>
      <c r="H86" s="75">
        <f>SUMIF('6. PPIEP'!$D$12:$D$31,'Summary of Organisation Cos (2'!C77,'6. PPIEP'!$P$12:$P$31)</f>
        <v>0</v>
      </c>
      <c r="I86" s="78">
        <f t="shared" si="16"/>
        <v>0</v>
      </c>
      <c r="J86" s="59"/>
      <c r="K86" s="77" t="s">
        <v>16</v>
      </c>
      <c r="L86" s="75">
        <f>SUMIF('6. PPIEP'!$D$12:$D$31,'Summary of Organisation Cos (2'!K77,'6. PPIEP'!$H$12:$H$31)</f>
        <v>0</v>
      </c>
      <c r="M86" s="75">
        <f>SUMIF('6. PPIEP'!$D$12:$D$31,'Summary of Organisation Cos (2'!K77,'6. PPIEP'!$J$12:$J$31)</f>
        <v>0</v>
      </c>
      <c r="N86" s="75">
        <f>SUMIF('6. PPIEP'!$D$12:$D$31,'Summary of Organisation Cos (2'!K77,'6. PPIEP'!$L$12:$L$31)</f>
        <v>0</v>
      </c>
      <c r="O86" s="75">
        <f>SUMIF('6. PPIEP'!$D$12:$D$31,'Summary of Organisation Cos (2'!K77,'6. PPIEP'!$N$12:$N$31)</f>
        <v>0</v>
      </c>
      <c r="P86" s="75">
        <f>SUMIF('6. PPIEP'!$D$12:$D$31,'Summary of Organisation Cos (2'!K77,'6. PPIEP'!$P$12:$P$31)</f>
        <v>0</v>
      </c>
      <c r="Q86" s="78">
        <f t="shared" si="17"/>
        <v>0</v>
      </c>
      <c r="R86" s="61"/>
      <c r="S86" s="57"/>
      <c r="T86" s="57"/>
      <c r="U86" s="57"/>
      <c r="V86" s="57"/>
      <c r="W86" s="57"/>
      <c r="X86" s="57"/>
      <c r="Y86" s="57"/>
      <c r="Z86" s="57"/>
      <c r="AA86" s="57"/>
      <c r="AB86" s="57"/>
      <c r="AC86" s="57"/>
      <c r="AD86" s="57"/>
      <c r="AE86" s="57"/>
      <c r="AF86" s="57"/>
      <c r="AG86" s="57"/>
      <c r="AH86" s="57"/>
      <c r="AI86" s="57"/>
      <c r="AJ86" s="57"/>
      <c r="AK86" s="57"/>
    </row>
    <row r="87" spans="1:37" ht="15" customHeight="1">
      <c r="A87" s="56"/>
      <c r="B87" s="59"/>
      <c r="C87" s="77" t="s">
        <v>17</v>
      </c>
      <c r="D87" s="75">
        <f>SUMIF('7. Dissemination'!$D$12:$D$31,'Summary of Organisation Cos (2'!C77,'7. Dissemination'!$H$12:$H$31)</f>
        <v>0</v>
      </c>
      <c r="E87" s="75">
        <f>SUMIF('7. Dissemination'!$D$12:$D$31,'Summary of Organisation Cos (2'!C77,'7. Dissemination'!$J$12:$J$31)</f>
        <v>0</v>
      </c>
      <c r="F87" s="75">
        <f>SUMIF('7. Dissemination'!$D$12:$D$31,'Summary of Organisation Cos (2'!C77,'7. Dissemination'!$L$12:$L$31)</f>
        <v>0</v>
      </c>
      <c r="G87" s="75">
        <f>SUMIF('7. Dissemination'!$D$12:$D$31,'Summary of Organisation Cos (2'!C77,'7. Dissemination'!$N$12:$N$31)</f>
        <v>0</v>
      </c>
      <c r="H87" s="75">
        <f>SUMIF('7. Dissemination'!$D$12:$D$31,'Summary of Organisation Cos (2'!C77,'7. Dissemination'!$P$12:$P$31)</f>
        <v>0</v>
      </c>
      <c r="I87" s="78">
        <f t="shared" si="16"/>
        <v>0</v>
      </c>
      <c r="J87" s="59"/>
      <c r="K87" s="77" t="s">
        <v>17</v>
      </c>
      <c r="L87" s="75">
        <f>SUMIF('7. Dissemination'!$D$12:$D$31,'Summary of Organisation Cos (2'!K77,'7. Dissemination'!$H$12:$H$31)</f>
        <v>0</v>
      </c>
      <c r="M87" s="75">
        <f>SUMIF('7. Dissemination'!$D$12:$D$31,'Summary of Organisation Cos (2'!K77,'7. Dissemination'!$J$12:$J$31)</f>
        <v>0</v>
      </c>
      <c r="N87" s="75">
        <f>SUMIF('7. Dissemination'!$D$12:$D$31,'Summary of Organisation Cos (2'!K77,'7. Dissemination'!$L$12:$L$31)</f>
        <v>0</v>
      </c>
      <c r="O87" s="75">
        <f>SUMIF('7. Dissemination'!$D$12:$D$31,'Summary of Organisation Cos (2'!K77,'7. Dissemination'!$N$12:$N$31)</f>
        <v>0</v>
      </c>
      <c r="P87" s="75">
        <f>SUMIF('7. Dissemination'!$D$12:$D$31,'Summary of Organisation Cos (2'!K77,'7. Dissemination'!$P$12:$P$31)</f>
        <v>0</v>
      </c>
      <c r="Q87" s="78">
        <f t="shared" si="17"/>
        <v>0</v>
      </c>
      <c r="R87" s="61"/>
      <c r="S87" s="57"/>
      <c r="T87" s="57"/>
      <c r="U87" s="57"/>
      <c r="V87" s="57"/>
      <c r="W87" s="57"/>
      <c r="X87" s="57"/>
      <c r="Y87" s="57"/>
      <c r="Z87" s="57"/>
      <c r="AA87" s="57"/>
      <c r="AB87" s="57"/>
      <c r="AC87" s="57"/>
      <c r="AD87" s="57"/>
      <c r="AE87" s="57"/>
      <c r="AF87" s="57"/>
      <c r="AG87" s="57"/>
      <c r="AH87" s="57"/>
      <c r="AI87" s="57"/>
      <c r="AJ87" s="57"/>
      <c r="AK87" s="57"/>
    </row>
    <row r="88" spans="1:37" ht="15" customHeight="1">
      <c r="A88" s="56"/>
      <c r="B88" s="59"/>
      <c r="C88" s="77" t="s">
        <v>18</v>
      </c>
      <c r="D88" s="75">
        <f>SUMIF('8. Other Direct Costs '!$D$12:$D$31,'Summary of Organisation Cos (2'!C77,'8. Other Direct Costs '!$H$12:$H$31)</f>
        <v>0</v>
      </c>
      <c r="E88" s="75">
        <f>SUMIF('8. Other Direct Costs '!$D$12:$D$31,'Summary of Organisation Cos (2'!C77,'8. Other Direct Costs '!$J$12:$J$31)</f>
        <v>0</v>
      </c>
      <c r="F88" s="75">
        <f>SUMIF('8. Other Direct Costs '!$D$12:$D$31,'Summary of Organisation Cos (2'!C77,'8. Other Direct Costs '!$L$12:$L$31)</f>
        <v>0</v>
      </c>
      <c r="G88" s="75">
        <f>SUMIF('8. Other Direct Costs '!$D$12:$D$31,'Summary of Organisation Cos (2'!C77,'8. Other Direct Costs '!$N$12:$N$31)</f>
        <v>0</v>
      </c>
      <c r="H88" s="75">
        <f>SUMIF('8. Other Direct Costs '!$D$12:$D$31,'Summary of Organisation Cos (2'!C77,'8. Other Direct Costs '!$P$12:$P$31)</f>
        <v>0</v>
      </c>
      <c r="I88" s="78">
        <f t="shared" si="16"/>
        <v>0</v>
      </c>
      <c r="J88" s="59"/>
      <c r="K88" s="77" t="s">
        <v>18</v>
      </c>
      <c r="L88" s="75">
        <f>SUMIF('8. Other Direct Costs '!$D$12:$D$31,'Summary of Organisation Cos (2'!K77,'8. Other Direct Costs '!$H$12:$H$31)</f>
        <v>0</v>
      </c>
      <c r="M88" s="75">
        <f>SUMIF('8. Other Direct Costs '!$D$12:$D$31,'Summary of Organisation Cos (2'!K77,'8. Other Direct Costs '!$J$12:$J$31)</f>
        <v>0</v>
      </c>
      <c r="N88" s="75">
        <f>SUMIF('8. Other Direct Costs '!$D$12:$D$31,'Summary of Organisation Cos (2'!K77,'8. Other Direct Costs '!$L$12:$L$31)</f>
        <v>0</v>
      </c>
      <c r="O88" s="75">
        <f>SUMIF('8. Other Direct Costs '!$D$12:$D$31,'Summary of Organisation Cos (2'!K77,'8. Other Direct Costs '!$N$12:$N$31)</f>
        <v>0</v>
      </c>
      <c r="P88" s="75">
        <f>SUMIF('8. Other Direct Costs '!$D$12:$D$31,'Summary of Organisation Cos (2'!K77,'8. Other Direct Costs '!$P$12:$P$31)</f>
        <v>0</v>
      </c>
      <c r="Q88" s="78">
        <f t="shared" si="17"/>
        <v>0</v>
      </c>
      <c r="R88" s="61"/>
      <c r="S88" s="57"/>
      <c r="T88" s="57"/>
      <c r="U88" s="57"/>
      <c r="V88" s="57"/>
      <c r="W88" s="57"/>
      <c r="X88" s="57"/>
      <c r="Y88" s="57"/>
      <c r="Z88" s="57"/>
      <c r="AA88" s="57"/>
      <c r="AB88" s="57"/>
      <c r="AC88" s="57"/>
      <c r="AD88" s="57"/>
      <c r="AE88" s="57"/>
      <c r="AF88" s="57"/>
      <c r="AG88" s="57"/>
      <c r="AH88" s="57"/>
      <c r="AI88" s="57"/>
      <c r="AJ88" s="57"/>
      <c r="AK88" s="57"/>
    </row>
    <row r="89" spans="1:37" ht="15" customHeight="1">
      <c r="A89" s="56"/>
      <c r="B89" s="59"/>
      <c r="C89" s="79" t="s">
        <v>19</v>
      </c>
      <c r="D89" s="75">
        <f>SUMIF('9. INDIRECT COSTS'!$C$13:$C$26,'Summary of Organisation Cos (2'!C77,'9. INDIRECT COSTS'!$J$13:$J$26)</f>
        <v>0</v>
      </c>
      <c r="E89" s="75">
        <f>SUMIF('9. INDIRECT COSTS'!$C$13:$C$26,'Summary of Organisation Cos (2'!C77,'9. INDIRECT COSTS'!$N$13:$N$26)</f>
        <v>0</v>
      </c>
      <c r="F89" s="75">
        <f>SUMIF('9. INDIRECT COSTS'!$C$13:$C$26,'Summary of Organisation Cos (2'!C77,'9. INDIRECT COSTS'!$R$13:$R$26)</f>
        <v>0</v>
      </c>
      <c r="G89" s="75">
        <f>SUMIF('9. INDIRECT COSTS'!$C$13:$C$26,'Summary of Organisation Cos (2'!C77,'9. INDIRECT COSTS'!$V$13:$V$26)</f>
        <v>0</v>
      </c>
      <c r="H89" s="75">
        <f>SUMIF('9. INDIRECT COSTS'!$C$13:$C$26,'Summary of Organisation Cos (2'!C77,'9. INDIRECT COSTS'!$Z$13:$Z$26)</f>
        <v>0</v>
      </c>
      <c r="I89" s="78">
        <f t="shared" si="16"/>
        <v>0</v>
      </c>
      <c r="J89" s="59"/>
      <c r="K89" s="79" t="s">
        <v>19</v>
      </c>
      <c r="L89" s="75">
        <f>SUMIF('9. INDIRECT COSTS'!$C$13:$C$26,'Summary of Organisation Cos (2'!K77,'9. INDIRECT COSTS'!$J$13:$J$26)</f>
        <v>0</v>
      </c>
      <c r="M89" s="75">
        <f>SUMIF('9. INDIRECT COSTS'!$C$13:$C$26,'Summary of Organisation Cos (2'!K77,'9. INDIRECT COSTS'!$N$13:$N$26)</f>
        <v>0</v>
      </c>
      <c r="N89" s="75">
        <f>SUMIF('9. INDIRECT COSTS'!$C$13:$C$26,'Summary of Organisation Cos (2'!K77,'9. INDIRECT COSTS'!$R$13:$R$26)</f>
        <v>0</v>
      </c>
      <c r="O89" s="75">
        <f>SUMIF('9. INDIRECT COSTS'!$C$13:$C$26,'Summary of Organisation Cos (2'!K77,'9. INDIRECT COSTS'!$V$13:$V$26)</f>
        <v>0</v>
      </c>
      <c r="P89" s="75">
        <f>SUMIF('9. INDIRECT COSTS'!$C$13:$C$26,'Summary of Organisation Cos (2'!K77,'9. INDIRECT COSTS'!$Z$13:$Z$26)</f>
        <v>0</v>
      </c>
      <c r="Q89" s="78">
        <f t="shared" si="17"/>
        <v>0</v>
      </c>
      <c r="R89" s="61"/>
      <c r="S89" s="57"/>
      <c r="T89" s="57"/>
      <c r="U89" s="57"/>
      <c r="V89" s="57"/>
      <c r="W89" s="57"/>
      <c r="X89" s="57"/>
      <c r="Y89" s="57"/>
      <c r="Z89" s="57"/>
      <c r="AA89" s="57"/>
      <c r="AB89" s="57"/>
      <c r="AC89" s="57"/>
      <c r="AD89" s="57"/>
      <c r="AE89" s="57"/>
      <c r="AF89" s="57"/>
      <c r="AG89" s="57"/>
      <c r="AH89" s="57"/>
      <c r="AI89" s="57"/>
      <c r="AJ89" s="57"/>
      <c r="AK89" s="57"/>
    </row>
    <row r="90" spans="1:37" ht="15" customHeight="1">
      <c r="A90" s="56"/>
      <c r="B90" s="80">
        <f>C79</f>
        <v>0</v>
      </c>
      <c r="C90" s="81" t="s">
        <v>77</v>
      </c>
      <c r="D90" s="83">
        <f t="shared" ref="D90:I90" si="18">SUM(D82:D89)</f>
        <v>0</v>
      </c>
      <c r="E90" s="83">
        <f t="shared" si="18"/>
        <v>0</v>
      </c>
      <c r="F90" s="83">
        <f t="shared" si="18"/>
        <v>0</v>
      </c>
      <c r="G90" s="83">
        <f t="shared" si="18"/>
        <v>0</v>
      </c>
      <c r="H90" s="83">
        <f t="shared" si="18"/>
        <v>0</v>
      </c>
      <c r="I90" s="85">
        <f t="shared" si="18"/>
        <v>0</v>
      </c>
      <c r="J90" s="80">
        <f>K79</f>
        <v>0</v>
      </c>
      <c r="K90" s="81" t="s">
        <v>77</v>
      </c>
      <c r="L90" s="83">
        <f t="shared" ref="L90:Q90" si="19">SUM(L82:L89)</f>
        <v>0</v>
      </c>
      <c r="M90" s="83">
        <f t="shared" si="19"/>
        <v>0</v>
      </c>
      <c r="N90" s="83">
        <f t="shared" si="19"/>
        <v>0</v>
      </c>
      <c r="O90" s="83">
        <f t="shared" si="19"/>
        <v>0</v>
      </c>
      <c r="P90" s="83">
        <f t="shared" si="19"/>
        <v>0</v>
      </c>
      <c r="Q90" s="85">
        <f t="shared" si="19"/>
        <v>0</v>
      </c>
      <c r="R90" s="61"/>
      <c r="S90" s="57"/>
      <c r="T90" s="57"/>
      <c r="U90" s="57"/>
      <c r="V90" s="57"/>
      <c r="W90" s="57"/>
      <c r="X90" s="57"/>
      <c r="Y90" s="57"/>
      <c r="Z90" s="57"/>
      <c r="AA90" s="57"/>
      <c r="AB90" s="57"/>
      <c r="AC90" s="57"/>
      <c r="AD90" s="57"/>
      <c r="AE90" s="57"/>
      <c r="AF90" s="57"/>
      <c r="AG90" s="57"/>
      <c r="AH90" s="57"/>
      <c r="AI90" s="57"/>
      <c r="AJ90" s="57"/>
      <c r="AK90" s="57"/>
    </row>
    <row r="91" spans="1:37" ht="15" customHeight="1">
      <c r="A91" s="56"/>
      <c r="B91" s="59"/>
      <c r="C91" s="87"/>
      <c r="D91" s="88"/>
      <c r="E91" s="88"/>
      <c r="F91" s="88"/>
      <c r="G91" s="88"/>
      <c r="H91" s="88"/>
      <c r="I91" s="88"/>
      <c r="J91" s="61"/>
      <c r="K91" s="87"/>
      <c r="L91" s="88"/>
      <c r="M91" s="88"/>
      <c r="N91" s="88"/>
      <c r="O91" s="88"/>
      <c r="P91" s="88"/>
      <c r="Q91" s="88"/>
      <c r="R91" s="61"/>
      <c r="S91" s="57"/>
      <c r="T91" s="57"/>
      <c r="U91" s="57"/>
      <c r="V91" s="57"/>
      <c r="W91" s="57"/>
      <c r="X91" s="57"/>
      <c r="Y91" s="57"/>
      <c r="Z91" s="57"/>
      <c r="AA91" s="57"/>
      <c r="AB91" s="57"/>
      <c r="AC91" s="57"/>
      <c r="AD91" s="57"/>
      <c r="AE91" s="57"/>
      <c r="AF91" s="57"/>
      <c r="AG91" s="57"/>
      <c r="AH91" s="57"/>
      <c r="AI91" s="57"/>
      <c r="AJ91" s="57"/>
      <c r="AK91" s="57"/>
    </row>
    <row r="92" spans="1:37" ht="15" customHeight="1">
      <c r="A92" s="56"/>
      <c r="B92" s="59"/>
      <c r="C92" s="86"/>
      <c r="D92" s="61"/>
      <c r="E92" s="61"/>
      <c r="F92" s="61"/>
      <c r="G92" s="61"/>
      <c r="H92" s="61"/>
      <c r="I92" s="61"/>
      <c r="J92" s="61"/>
      <c r="K92" s="87"/>
      <c r="L92" s="88"/>
      <c r="M92" s="88"/>
      <c r="N92" s="88"/>
      <c r="O92" s="88"/>
      <c r="P92" s="88"/>
      <c r="Q92" s="88"/>
      <c r="R92" s="61"/>
      <c r="S92" s="57"/>
      <c r="T92" s="57"/>
      <c r="U92" s="57"/>
      <c r="V92" s="57"/>
      <c r="W92" s="57"/>
      <c r="X92" s="57"/>
      <c r="Y92" s="57"/>
      <c r="Z92" s="57"/>
      <c r="AA92" s="57"/>
      <c r="AB92" s="57"/>
      <c r="AC92" s="57"/>
      <c r="AD92" s="57"/>
      <c r="AE92" s="57"/>
      <c r="AF92" s="57"/>
      <c r="AG92" s="57"/>
      <c r="AH92" s="57"/>
      <c r="AI92" s="57"/>
      <c r="AJ92" s="57"/>
      <c r="AK92" s="57"/>
    </row>
    <row r="93" spans="1:37" ht="7.5" customHeight="1">
      <c r="A93" s="56"/>
      <c r="B93" s="61"/>
      <c r="C93" s="86"/>
      <c r="D93" s="61"/>
      <c r="E93" s="61"/>
      <c r="F93" s="61"/>
      <c r="G93" s="61"/>
      <c r="H93" s="61"/>
      <c r="I93" s="61"/>
      <c r="J93" s="61"/>
      <c r="K93" s="86"/>
      <c r="L93" s="61"/>
      <c r="M93" s="61"/>
      <c r="N93" s="61"/>
      <c r="O93" s="61"/>
      <c r="P93" s="61"/>
      <c r="Q93" s="61"/>
      <c r="R93" s="61"/>
      <c r="S93" s="57"/>
      <c r="T93" s="57"/>
      <c r="U93" s="57"/>
      <c r="V93" s="57"/>
      <c r="W93" s="57"/>
      <c r="X93" s="57"/>
      <c r="Y93" s="57"/>
      <c r="Z93" s="57"/>
      <c r="AA93" s="57"/>
      <c r="AB93" s="57"/>
      <c r="AC93" s="57"/>
      <c r="AD93" s="57"/>
      <c r="AE93" s="57"/>
      <c r="AF93" s="57"/>
      <c r="AG93" s="57"/>
      <c r="AH93" s="57"/>
      <c r="AI93" s="57"/>
      <c r="AJ93" s="57"/>
      <c r="AK93" s="57"/>
    </row>
    <row r="94" spans="1:37" ht="7.5" customHeight="1">
      <c r="A94" s="56"/>
      <c r="B94" s="57"/>
      <c r="C94" s="58"/>
      <c r="D94" s="57"/>
      <c r="E94" s="57"/>
      <c r="F94" s="57"/>
      <c r="G94" s="57"/>
      <c r="H94" s="57"/>
      <c r="I94" s="57"/>
      <c r="J94" s="57"/>
      <c r="K94" s="58"/>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row>
    <row r="95" spans="1:37" ht="36" hidden="1" customHeight="1">
      <c r="A95" s="56"/>
      <c r="B95" s="57"/>
      <c r="C95" s="58"/>
      <c r="D95" s="57"/>
      <c r="E95" s="57"/>
      <c r="F95" s="57"/>
      <c r="G95" s="57"/>
      <c r="H95" s="57"/>
      <c r="I95" s="57"/>
      <c r="J95" s="57"/>
      <c r="K95" s="58"/>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row>
    <row r="96" spans="1:37" ht="36" hidden="1" customHeight="1">
      <c r="A96" s="56"/>
      <c r="B96" s="57"/>
      <c r="C96" s="58"/>
      <c r="D96" s="57"/>
      <c r="E96" s="57"/>
      <c r="F96" s="57"/>
      <c r="G96" s="57"/>
      <c r="H96" s="57"/>
      <c r="I96" s="57"/>
      <c r="J96" s="57"/>
      <c r="K96" s="58"/>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row>
    <row r="97" spans="1:37" ht="36" hidden="1" customHeight="1">
      <c r="A97" s="56"/>
      <c r="B97" s="57"/>
      <c r="C97" s="58"/>
      <c r="D97" s="57"/>
      <c r="E97" s="57"/>
      <c r="F97" s="57"/>
      <c r="G97" s="57"/>
      <c r="H97" s="57"/>
      <c r="I97" s="57"/>
      <c r="J97" s="57"/>
      <c r="K97" s="58"/>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row>
    <row r="98" spans="1:37" ht="36" hidden="1" customHeight="1">
      <c r="A98" s="56"/>
      <c r="B98" s="57"/>
      <c r="C98" s="58"/>
      <c r="D98" s="57"/>
      <c r="E98" s="57"/>
      <c r="F98" s="57"/>
      <c r="G98" s="57"/>
      <c r="H98" s="57"/>
      <c r="I98" s="57"/>
      <c r="J98" s="57"/>
      <c r="K98" s="58"/>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row>
    <row r="99" spans="1:37" ht="36" hidden="1" customHeight="1">
      <c r="A99" s="56"/>
      <c r="B99" s="57"/>
      <c r="C99" s="58"/>
      <c r="D99" s="57"/>
      <c r="E99" s="57"/>
      <c r="F99" s="57"/>
      <c r="G99" s="57"/>
      <c r="H99" s="57"/>
      <c r="I99" s="57"/>
      <c r="J99" s="57"/>
      <c r="K99" s="58"/>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row>
    <row r="100" spans="1:37" ht="36" hidden="1" customHeight="1">
      <c r="A100" s="56"/>
      <c r="B100" s="57"/>
      <c r="C100" s="58"/>
      <c r="D100" s="57"/>
      <c r="E100" s="57"/>
      <c r="F100" s="57"/>
      <c r="G100" s="57"/>
      <c r="H100" s="57"/>
      <c r="I100" s="57"/>
      <c r="J100" s="57"/>
      <c r="K100" s="58"/>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row>
    <row r="101" spans="1:37" ht="36" hidden="1" customHeight="1">
      <c r="A101" s="56"/>
      <c r="B101" s="57"/>
      <c r="C101" s="58"/>
      <c r="D101" s="57"/>
      <c r="E101" s="57"/>
      <c r="F101" s="57"/>
      <c r="G101" s="57"/>
      <c r="H101" s="57"/>
      <c r="I101" s="57"/>
      <c r="J101" s="57"/>
      <c r="K101" s="58"/>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row>
    <row r="102" spans="1:37" ht="36" hidden="1" customHeight="1">
      <c r="A102" s="56"/>
      <c r="B102" s="57"/>
      <c r="C102" s="58"/>
      <c r="D102" s="57"/>
      <c r="E102" s="57"/>
      <c r="F102" s="57"/>
      <c r="G102" s="57"/>
      <c r="H102" s="57"/>
      <c r="I102" s="57"/>
      <c r="J102" s="57"/>
      <c r="K102" s="58"/>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row>
    <row r="103" spans="1:37" ht="36" hidden="1" customHeight="1">
      <c r="A103" s="56"/>
      <c r="B103" s="57"/>
      <c r="C103" s="58"/>
      <c r="D103" s="57"/>
      <c r="E103" s="57"/>
      <c r="F103" s="57"/>
      <c r="G103" s="57"/>
      <c r="H103" s="57"/>
      <c r="I103" s="57"/>
      <c r="J103" s="57"/>
      <c r="K103" s="58"/>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row>
    <row r="104" spans="1:37" ht="36" hidden="1" customHeight="1">
      <c r="A104" s="56"/>
      <c r="B104" s="57"/>
      <c r="C104" s="58"/>
      <c r="D104" s="57"/>
      <c r="E104" s="57"/>
      <c r="F104" s="57"/>
      <c r="G104" s="57"/>
      <c r="H104" s="57"/>
      <c r="I104" s="57"/>
      <c r="J104" s="57"/>
      <c r="K104" s="58"/>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row>
    <row r="105" spans="1:37" ht="36" hidden="1" customHeight="1">
      <c r="A105" s="56"/>
      <c r="B105" s="57"/>
      <c r="C105" s="58"/>
      <c r="D105" s="57"/>
      <c r="E105" s="57"/>
      <c r="F105" s="57"/>
      <c r="G105" s="57"/>
      <c r="H105" s="57"/>
      <c r="I105" s="57"/>
      <c r="J105" s="57"/>
      <c r="K105" s="58"/>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row>
    <row r="106" spans="1:37" ht="36" hidden="1" customHeight="1">
      <c r="A106" s="56"/>
      <c r="B106" s="57"/>
      <c r="C106" s="58"/>
      <c r="D106" s="57"/>
      <c r="E106" s="57"/>
      <c r="F106" s="57"/>
      <c r="G106" s="57"/>
      <c r="H106" s="57"/>
      <c r="I106" s="57"/>
      <c r="J106" s="57"/>
      <c r="K106" s="58"/>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row>
    <row r="107" spans="1:37" ht="36" hidden="1" customHeight="1">
      <c r="A107" s="56"/>
      <c r="B107" s="57"/>
      <c r="C107" s="58"/>
      <c r="D107" s="57"/>
      <c r="E107" s="57"/>
      <c r="F107" s="57"/>
      <c r="G107" s="57"/>
      <c r="H107" s="57"/>
      <c r="I107" s="57"/>
      <c r="J107" s="57"/>
      <c r="K107" s="58"/>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row>
    <row r="108" spans="1:37" ht="36" hidden="1" customHeight="1">
      <c r="A108" s="56"/>
      <c r="B108" s="57"/>
      <c r="C108" s="58"/>
      <c r="D108" s="57"/>
      <c r="E108" s="57"/>
      <c r="F108" s="57"/>
      <c r="G108" s="57"/>
      <c r="H108" s="57"/>
      <c r="I108" s="57"/>
      <c r="J108" s="57"/>
      <c r="K108" s="58"/>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row>
    <row r="109" spans="1:37" ht="36" hidden="1" customHeight="1">
      <c r="A109" s="56"/>
      <c r="B109" s="57"/>
      <c r="C109" s="58"/>
      <c r="D109" s="57"/>
      <c r="E109" s="57"/>
      <c r="F109" s="57"/>
      <c r="G109" s="57"/>
      <c r="H109" s="57"/>
      <c r="I109" s="57"/>
      <c r="J109" s="57"/>
      <c r="K109" s="58"/>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row>
    <row r="110" spans="1:37" ht="36" hidden="1" customHeight="1">
      <c r="A110" s="56"/>
      <c r="B110" s="57"/>
      <c r="C110" s="58"/>
      <c r="D110" s="57"/>
      <c r="E110" s="57"/>
      <c r="F110" s="57"/>
      <c r="G110" s="57"/>
      <c r="H110" s="57"/>
      <c r="I110" s="57"/>
      <c r="J110" s="57"/>
      <c r="K110" s="58"/>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row>
    <row r="111" spans="1:37" ht="36" hidden="1" customHeight="1">
      <c r="A111" s="56"/>
      <c r="B111" s="57"/>
      <c r="C111" s="58"/>
      <c r="D111" s="57"/>
      <c r="E111" s="57"/>
      <c r="F111" s="57"/>
      <c r="G111" s="57"/>
      <c r="H111" s="57"/>
      <c r="I111" s="57"/>
      <c r="J111" s="57"/>
      <c r="K111" s="58"/>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row>
    <row r="112" spans="1:37" ht="36" hidden="1" customHeight="1">
      <c r="A112" s="56"/>
      <c r="B112" s="57"/>
      <c r="C112" s="58"/>
      <c r="D112" s="57"/>
      <c r="E112" s="57"/>
      <c r="F112" s="57"/>
      <c r="G112" s="57"/>
      <c r="H112" s="57"/>
      <c r="I112" s="57"/>
      <c r="J112" s="57"/>
      <c r="K112" s="58"/>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row>
    <row r="113" spans="1:37" ht="36" hidden="1" customHeight="1">
      <c r="A113" s="56"/>
      <c r="B113" s="57"/>
      <c r="C113" s="58"/>
      <c r="D113" s="57"/>
      <c r="E113" s="57"/>
      <c r="F113" s="57"/>
      <c r="G113" s="57"/>
      <c r="H113" s="57"/>
      <c r="I113" s="57"/>
      <c r="J113" s="57"/>
      <c r="K113" s="58"/>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row>
    <row r="114" spans="1:37" ht="36" hidden="1" customHeight="1">
      <c r="A114" s="56"/>
      <c r="B114" s="57"/>
      <c r="C114" s="58"/>
      <c r="D114" s="57"/>
      <c r="E114" s="57"/>
      <c r="F114" s="57"/>
      <c r="G114" s="57"/>
      <c r="H114" s="57"/>
      <c r="I114" s="57"/>
      <c r="J114" s="57"/>
      <c r="K114" s="58"/>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row>
    <row r="115" spans="1:37" ht="36" hidden="1" customHeight="1">
      <c r="A115" s="56"/>
      <c r="B115" s="57"/>
      <c r="C115" s="58"/>
      <c r="D115" s="57"/>
      <c r="E115" s="57"/>
      <c r="F115" s="57"/>
      <c r="G115" s="57"/>
      <c r="H115" s="57"/>
      <c r="I115" s="57"/>
      <c r="J115" s="57"/>
      <c r="K115" s="58"/>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row>
    <row r="116" spans="1:37" ht="36" hidden="1" customHeight="1">
      <c r="A116" s="56"/>
      <c r="B116" s="57"/>
      <c r="C116" s="58"/>
      <c r="D116" s="57"/>
      <c r="E116" s="57"/>
      <c r="F116" s="57"/>
      <c r="G116" s="57"/>
      <c r="H116" s="57"/>
      <c r="I116" s="57"/>
      <c r="J116" s="57"/>
      <c r="K116" s="58"/>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row>
    <row r="117" spans="1:37" ht="36" hidden="1" customHeight="1">
      <c r="A117" s="56"/>
      <c r="B117" s="57"/>
      <c r="C117" s="58"/>
      <c r="D117" s="57"/>
      <c r="E117" s="57"/>
      <c r="F117" s="57"/>
      <c r="G117" s="57"/>
      <c r="H117" s="57"/>
      <c r="I117" s="57"/>
      <c r="J117" s="57"/>
      <c r="K117" s="58"/>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row>
    <row r="118" spans="1:37" ht="36" hidden="1" customHeight="1">
      <c r="A118" s="56"/>
      <c r="B118" s="57"/>
      <c r="C118" s="58"/>
      <c r="D118" s="57"/>
      <c r="E118" s="57"/>
      <c r="F118" s="57"/>
      <c r="G118" s="57"/>
      <c r="H118" s="57"/>
      <c r="I118" s="57"/>
      <c r="J118" s="57"/>
      <c r="K118" s="58"/>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row>
    <row r="119" spans="1:37" ht="36" hidden="1" customHeight="1">
      <c r="A119" s="56"/>
      <c r="B119" s="57"/>
      <c r="C119" s="58"/>
      <c r="D119" s="57"/>
      <c r="E119" s="57"/>
      <c r="F119" s="57"/>
      <c r="G119" s="57"/>
      <c r="H119" s="57"/>
      <c r="I119" s="57"/>
      <c r="J119" s="57"/>
      <c r="K119" s="58"/>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row>
    <row r="120" spans="1:37" ht="36" hidden="1" customHeight="1">
      <c r="A120" s="56"/>
      <c r="B120" s="57"/>
      <c r="C120" s="58"/>
      <c r="D120" s="57"/>
      <c r="E120" s="57"/>
      <c r="F120" s="57"/>
      <c r="G120" s="57"/>
      <c r="H120" s="57"/>
      <c r="I120" s="57"/>
      <c r="J120" s="57"/>
      <c r="K120" s="58"/>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row>
    <row r="121" spans="1:37" ht="36" hidden="1" customHeight="1">
      <c r="A121" s="56"/>
      <c r="B121" s="57"/>
      <c r="C121" s="58"/>
      <c r="D121" s="57"/>
      <c r="E121" s="57"/>
      <c r="F121" s="57"/>
      <c r="G121" s="57"/>
      <c r="H121" s="57"/>
      <c r="I121" s="57"/>
      <c r="J121" s="57"/>
      <c r="K121" s="58"/>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row>
    <row r="122" spans="1:37" ht="36" hidden="1" customHeight="1">
      <c r="A122" s="56"/>
      <c r="B122" s="57"/>
      <c r="C122" s="58"/>
      <c r="D122" s="57"/>
      <c r="E122" s="57"/>
      <c r="F122" s="57"/>
      <c r="G122" s="57"/>
      <c r="H122" s="57"/>
      <c r="I122" s="57"/>
      <c r="J122" s="57"/>
      <c r="K122" s="58"/>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row>
    <row r="123" spans="1:37" ht="36" hidden="1" customHeight="1">
      <c r="A123" s="56"/>
      <c r="B123" s="57"/>
      <c r="C123" s="58"/>
      <c r="D123" s="57"/>
      <c r="E123" s="57"/>
      <c r="F123" s="57"/>
      <c r="G123" s="57"/>
      <c r="H123" s="57"/>
      <c r="I123" s="57"/>
      <c r="J123" s="57"/>
      <c r="K123" s="58"/>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row>
    <row r="124" spans="1:37" ht="36" hidden="1" customHeight="1">
      <c r="A124" s="56"/>
      <c r="B124" s="57"/>
      <c r="C124" s="58"/>
      <c r="D124" s="57"/>
      <c r="E124" s="57"/>
      <c r="F124" s="57"/>
      <c r="G124" s="57"/>
      <c r="H124" s="57"/>
      <c r="I124" s="57"/>
      <c r="J124" s="57"/>
      <c r="K124" s="58"/>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row>
    <row r="125" spans="1:37" ht="36" hidden="1" customHeight="1">
      <c r="A125" s="56"/>
      <c r="B125" s="57"/>
      <c r="C125" s="58"/>
      <c r="D125" s="57"/>
      <c r="E125" s="57"/>
      <c r="F125" s="57"/>
      <c r="G125" s="57"/>
      <c r="H125" s="57"/>
      <c r="I125" s="57"/>
      <c r="J125" s="57"/>
      <c r="K125" s="58"/>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row>
    <row r="126" spans="1:37" ht="36" hidden="1" customHeight="1">
      <c r="A126" s="56"/>
      <c r="B126" s="57"/>
      <c r="C126" s="58"/>
      <c r="D126" s="57"/>
      <c r="E126" s="57"/>
      <c r="F126" s="57"/>
      <c r="G126" s="57"/>
      <c r="H126" s="57"/>
      <c r="I126" s="57"/>
      <c r="J126" s="57"/>
      <c r="K126" s="58"/>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row>
    <row r="127" spans="1:37" ht="36" hidden="1" customHeight="1">
      <c r="A127" s="56"/>
      <c r="B127" s="57"/>
      <c r="C127" s="58"/>
      <c r="D127" s="57"/>
      <c r="E127" s="57"/>
      <c r="F127" s="57"/>
      <c r="G127" s="57"/>
      <c r="H127" s="57"/>
      <c r="I127" s="57"/>
      <c r="J127" s="57"/>
      <c r="K127" s="58"/>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row>
    <row r="128" spans="1:37" ht="36" hidden="1" customHeight="1">
      <c r="A128" s="56"/>
      <c r="B128" s="57"/>
      <c r="C128" s="58"/>
      <c r="D128" s="57"/>
      <c r="E128" s="57"/>
      <c r="F128" s="57"/>
      <c r="G128" s="57"/>
      <c r="H128" s="57"/>
      <c r="I128" s="57"/>
      <c r="J128" s="57"/>
      <c r="K128" s="58"/>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row>
    <row r="129" spans="1:37" ht="36" hidden="1" customHeight="1">
      <c r="A129" s="56"/>
      <c r="B129" s="57"/>
      <c r="C129" s="58"/>
      <c r="D129" s="57"/>
      <c r="E129" s="57"/>
      <c r="F129" s="57"/>
      <c r="G129" s="57"/>
      <c r="H129" s="57"/>
      <c r="I129" s="57"/>
      <c r="J129" s="57"/>
      <c r="K129" s="58"/>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row>
    <row r="130" spans="1:37" ht="36" hidden="1" customHeight="1">
      <c r="A130" s="56"/>
      <c r="B130" s="57"/>
      <c r="C130" s="58"/>
      <c r="D130" s="57"/>
      <c r="E130" s="57"/>
      <c r="F130" s="57"/>
      <c r="G130" s="57"/>
      <c r="H130" s="57"/>
      <c r="I130" s="57"/>
      <c r="J130" s="57"/>
      <c r="K130" s="58"/>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row>
    <row r="131" spans="1:37" ht="36" hidden="1" customHeight="1">
      <c r="A131" s="56"/>
      <c r="B131" s="57"/>
      <c r="C131" s="58"/>
      <c r="D131" s="57"/>
      <c r="E131" s="57"/>
      <c r="F131" s="57"/>
      <c r="G131" s="57"/>
      <c r="H131" s="57"/>
      <c r="I131" s="57"/>
      <c r="J131" s="57"/>
      <c r="K131" s="58"/>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row>
    <row r="132" spans="1:37" ht="36" hidden="1" customHeight="1">
      <c r="A132" s="56"/>
      <c r="B132" s="57"/>
      <c r="C132" s="58"/>
      <c r="D132" s="57"/>
      <c r="E132" s="57"/>
      <c r="F132" s="57"/>
      <c r="G132" s="57"/>
      <c r="H132" s="57"/>
      <c r="I132" s="57"/>
      <c r="J132" s="57"/>
      <c r="K132" s="58"/>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row>
    <row r="133" spans="1:37" ht="36" hidden="1" customHeight="1">
      <c r="A133" s="56"/>
      <c r="B133" s="57"/>
      <c r="C133" s="58"/>
      <c r="D133" s="57"/>
      <c r="E133" s="57"/>
      <c r="F133" s="57"/>
      <c r="G133" s="57"/>
      <c r="H133" s="57"/>
      <c r="I133" s="57"/>
      <c r="J133" s="57"/>
      <c r="K133" s="58"/>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row>
    <row r="134" spans="1:37" ht="36" hidden="1" customHeight="1">
      <c r="A134" s="56"/>
      <c r="B134" s="57"/>
      <c r="C134" s="58"/>
      <c r="D134" s="57"/>
      <c r="E134" s="57"/>
      <c r="F134" s="57"/>
      <c r="G134" s="57"/>
      <c r="H134" s="57"/>
      <c r="I134" s="57"/>
      <c r="J134" s="57"/>
      <c r="K134" s="58"/>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row>
    <row r="135" spans="1:37" ht="36" hidden="1" customHeight="1">
      <c r="A135" s="56"/>
      <c r="B135" s="57"/>
      <c r="C135" s="58"/>
      <c r="D135" s="57"/>
      <c r="E135" s="57"/>
      <c r="F135" s="57"/>
      <c r="G135" s="57"/>
      <c r="H135" s="57"/>
      <c r="I135" s="57"/>
      <c r="J135" s="57"/>
      <c r="K135" s="58"/>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row>
    <row r="136" spans="1:37" ht="36" hidden="1" customHeight="1">
      <c r="A136" s="56"/>
      <c r="B136" s="57"/>
      <c r="C136" s="58"/>
      <c r="D136" s="57"/>
      <c r="E136" s="57"/>
      <c r="F136" s="57"/>
      <c r="G136" s="57"/>
      <c r="H136" s="57"/>
      <c r="I136" s="57"/>
      <c r="J136" s="57"/>
      <c r="K136" s="58"/>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row>
    <row r="137" spans="1:37" ht="36" hidden="1" customHeight="1">
      <c r="A137" s="56"/>
      <c r="B137" s="57"/>
      <c r="C137" s="58"/>
      <c r="D137" s="57"/>
      <c r="E137" s="57"/>
      <c r="F137" s="57"/>
      <c r="G137" s="57"/>
      <c r="H137" s="57"/>
      <c r="I137" s="57"/>
      <c r="J137" s="57"/>
      <c r="K137" s="58"/>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row>
    <row r="138" spans="1:37" ht="36" hidden="1" customHeight="1">
      <c r="A138" s="56"/>
      <c r="B138" s="57"/>
      <c r="C138" s="58"/>
      <c r="D138" s="57"/>
      <c r="E138" s="57"/>
      <c r="F138" s="57"/>
      <c r="G138" s="57"/>
      <c r="H138" s="57"/>
      <c r="I138" s="57"/>
      <c r="J138" s="57"/>
      <c r="K138" s="58"/>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row>
    <row r="139" spans="1:37" ht="36" hidden="1" customHeight="1">
      <c r="A139" s="56"/>
      <c r="B139" s="57"/>
      <c r="C139" s="58"/>
      <c r="D139" s="57"/>
      <c r="E139" s="57"/>
      <c r="F139" s="57"/>
      <c r="G139" s="57"/>
      <c r="H139" s="57"/>
      <c r="I139" s="57"/>
      <c r="J139" s="57"/>
      <c r="K139" s="58"/>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row>
    <row r="140" spans="1:37" ht="36" hidden="1" customHeight="1">
      <c r="A140" s="56"/>
      <c r="B140" s="57"/>
      <c r="C140" s="58"/>
      <c r="D140" s="57"/>
      <c r="E140" s="57"/>
      <c r="F140" s="57"/>
      <c r="G140" s="57"/>
      <c r="H140" s="57"/>
      <c r="I140" s="57"/>
      <c r="J140" s="57"/>
      <c r="K140" s="58"/>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row>
    <row r="141" spans="1:37" ht="36" hidden="1" customHeight="1">
      <c r="A141" s="56"/>
      <c r="B141" s="57"/>
      <c r="C141" s="58"/>
      <c r="D141" s="57"/>
      <c r="E141" s="57"/>
      <c r="F141" s="57"/>
      <c r="G141" s="57"/>
      <c r="H141" s="57"/>
      <c r="I141" s="57"/>
      <c r="J141" s="57"/>
      <c r="K141" s="58"/>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row>
    <row r="142" spans="1:37" ht="36" hidden="1" customHeight="1">
      <c r="A142" s="56"/>
      <c r="B142" s="57"/>
      <c r="C142" s="58"/>
      <c r="D142" s="57"/>
      <c r="E142" s="57"/>
      <c r="F142" s="57"/>
      <c r="G142" s="57"/>
      <c r="H142" s="57"/>
      <c r="I142" s="57"/>
      <c r="J142" s="57"/>
      <c r="K142" s="58"/>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row>
    <row r="143" spans="1:37" ht="36" hidden="1" customHeight="1">
      <c r="A143" s="56"/>
      <c r="B143" s="57"/>
      <c r="C143" s="58"/>
      <c r="D143" s="57"/>
      <c r="E143" s="57"/>
      <c r="F143" s="57"/>
      <c r="G143" s="57"/>
      <c r="H143" s="57"/>
      <c r="I143" s="57"/>
      <c r="J143" s="57"/>
      <c r="K143" s="58"/>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row>
    <row r="144" spans="1:37" ht="36" hidden="1" customHeight="1">
      <c r="A144" s="56"/>
      <c r="B144" s="57"/>
      <c r="C144" s="58"/>
      <c r="D144" s="57"/>
      <c r="E144" s="57"/>
      <c r="F144" s="57"/>
      <c r="G144" s="57"/>
      <c r="H144" s="57"/>
      <c r="I144" s="57"/>
      <c r="J144" s="57"/>
      <c r="K144" s="58"/>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row>
    <row r="145" spans="1:37" ht="36" hidden="1" customHeight="1">
      <c r="A145" s="56"/>
      <c r="B145" s="57"/>
      <c r="C145" s="58"/>
      <c r="D145" s="57"/>
      <c r="E145" s="57"/>
      <c r="F145" s="57"/>
      <c r="G145" s="57"/>
      <c r="H145" s="57"/>
      <c r="I145" s="57"/>
      <c r="J145" s="57"/>
      <c r="K145" s="58"/>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row>
    <row r="146" spans="1:37" ht="36" hidden="1" customHeight="1">
      <c r="A146" s="56"/>
      <c r="B146" s="57"/>
      <c r="C146" s="58"/>
      <c r="D146" s="57"/>
      <c r="E146" s="57"/>
      <c r="F146" s="57"/>
      <c r="G146" s="57"/>
      <c r="H146" s="57"/>
      <c r="I146" s="57"/>
      <c r="J146" s="57"/>
      <c r="K146" s="58"/>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row>
    <row r="147" spans="1:37" ht="36" hidden="1" customHeight="1">
      <c r="A147" s="56"/>
      <c r="B147" s="57"/>
      <c r="C147" s="58"/>
      <c r="D147" s="57"/>
      <c r="E147" s="57"/>
      <c r="F147" s="57"/>
      <c r="G147" s="57"/>
      <c r="H147" s="57"/>
      <c r="I147" s="57"/>
      <c r="J147" s="57"/>
      <c r="K147" s="58"/>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row>
    <row r="148" spans="1:37" ht="36" hidden="1" customHeight="1">
      <c r="A148" s="56"/>
      <c r="B148" s="57"/>
      <c r="C148" s="58"/>
      <c r="D148" s="57"/>
      <c r="E148" s="57"/>
      <c r="F148" s="57"/>
      <c r="G148" s="57"/>
      <c r="H148" s="57"/>
      <c r="I148" s="57"/>
      <c r="J148" s="57"/>
      <c r="K148" s="58"/>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row>
    <row r="149" spans="1:37" ht="36" hidden="1" customHeight="1">
      <c r="A149" s="56"/>
      <c r="B149" s="57"/>
      <c r="C149" s="58"/>
      <c r="D149" s="57"/>
      <c r="E149" s="57"/>
      <c r="F149" s="57"/>
      <c r="G149" s="57"/>
      <c r="H149" s="57"/>
      <c r="I149" s="57"/>
      <c r="J149" s="57"/>
      <c r="K149" s="58"/>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row>
    <row r="150" spans="1:37" ht="36" hidden="1" customHeight="1">
      <c r="A150" s="56"/>
      <c r="B150" s="57"/>
      <c r="C150" s="58"/>
      <c r="D150" s="57"/>
      <c r="E150" s="57"/>
      <c r="F150" s="57"/>
      <c r="G150" s="57"/>
      <c r="H150" s="57"/>
      <c r="I150" s="57"/>
      <c r="J150" s="57"/>
      <c r="K150" s="58"/>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row>
    <row r="151" spans="1:37" ht="36" hidden="1" customHeight="1">
      <c r="A151" s="56"/>
      <c r="B151" s="57"/>
      <c r="C151" s="58"/>
      <c r="D151" s="57"/>
      <c r="E151" s="57"/>
      <c r="F151" s="57"/>
      <c r="G151" s="57"/>
      <c r="H151" s="57"/>
      <c r="I151" s="57"/>
      <c r="J151" s="57"/>
      <c r="K151" s="58"/>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row>
    <row r="152" spans="1:37" ht="36" hidden="1" customHeight="1">
      <c r="A152" s="56"/>
      <c r="B152" s="57"/>
      <c r="C152" s="58"/>
      <c r="D152" s="57"/>
      <c r="E152" s="57"/>
      <c r="F152" s="57"/>
      <c r="G152" s="57"/>
      <c r="H152" s="57"/>
      <c r="I152" s="57"/>
      <c r="J152" s="57"/>
      <c r="K152" s="58"/>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row>
    <row r="153" spans="1:37" ht="36" hidden="1" customHeight="1">
      <c r="A153" s="56"/>
      <c r="B153" s="57"/>
      <c r="C153" s="58"/>
      <c r="D153" s="57"/>
      <c r="E153" s="57"/>
      <c r="F153" s="57"/>
      <c r="G153" s="57"/>
      <c r="H153" s="57"/>
      <c r="I153" s="57"/>
      <c r="J153" s="57"/>
      <c r="K153" s="58"/>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row>
    <row r="154" spans="1:37" ht="36" hidden="1" customHeight="1">
      <c r="A154" s="56"/>
      <c r="B154" s="57"/>
      <c r="C154" s="58"/>
      <c r="D154" s="57"/>
      <c r="E154" s="57"/>
      <c r="F154" s="57"/>
      <c r="G154" s="57"/>
      <c r="H154" s="57"/>
      <c r="I154" s="57"/>
      <c r="J154" s="57"/>
      <c r="K154" s="58"/>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row>
    <row r="155" spans="1:37" ht="36" hidden="1" customHeight="1">
      <c r="A155" s="56"/>
      <c r="B155" s="57"/>
      <c r="C155" s="58"/>
      <c r="D155" s="57"/>
      <c r="E155" s="57"/>
      <c r="F155" s="57"/>
      <c r="G155" s="57"/>
      <c r="H155" s="57"/>
      <c r="I155" s="57"/>
      <c r="J155" s="57"/>
      <c r="K155" s="58"/>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row>
    <row r="156" spans="1:37" ht="36" hidden="1" customHeight="1">
      <c r="A156" s="56"/>
      <c r="B156" s="57"/>
      <c r="C156" s="58"/>
      <c r="D156" s="57"/>
      <c r="E156" s="57"/>
      <c r="F156" s="57"/>
      <c r="G156" s="57"/>
      <c r="H156" s="57"/>
      <c r="I156" s="57"/>
      <c r="J156" s="57"/>
      <c r="K156" s="58"/>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row>
    <row r="157" spans="1:37" ht="36" hidden="1" customHeight="1">
      <c r="A157" s="56"/>
      <c r="B157" s="57"/>
      <c r="C157" s="58"/>
      <c r="D157" s="57"/>
      <c r="E157" s="57"/>
      <c r="F157" s="57"/>
      <c r="G157" s="57"/>
      <c r="H157" s="57"/>
      <c r="I157" s="57"/>
      <c r="J157" s="57"/>
      <c r="K157" s="58"/>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row>
    <row r="158" spans="1:37" ht="36" hidden="1" customHeight="1">
      <c r="A158" s="56"/>
      <c r="B158" s="57"/>
      <c r="C158" s="58"/>
      <c r="D158" s="57"/>
      <c r="E158" s="57"/>
      <c r="F158" s="57"/>
      <c r="G158" s="57"/>
      <c r="H158" s="57"/>
      <c r="I158" s="57"/>
      <c r="J158" s="57"/>
      <c r="K158" s="58"/>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row>
    <row r="159" spans="1:37" ht="36" hidden="1" customHeight="1">
      <c r="A159" s="56"/>
      <c r="B159" s="57"/>
      <c r="C159" s="58"/>
      <c r="D159" s="57"/>
      <c r="E159" s="57"/>
      <c r="F159" s="57"/>
      <c r="G159" s="57"/>
      <c r="H159" s="57"/>
      <c r="I159" s="57"/>
      <c r="J159" s="57"/>
      <c r="K159" s="58"/>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row>
    <row r="160" spans="1:37" ht="36" hidden="1" customHeight="1">
      <c r="A160" s="56"/>
      <c r="B160" s="57"/>
      <c r="C160" s="58"/>
      <c r="D160" s="57"/>
      <c r="E160" s="57"/>
      <c r="F160" s="57"/>
      <c r="G160" s="57"/>
      <c r="H160" s="57"/>
      <c r="I160" s="57"/>
      <c r="J160" s="57"/>
      <c r="K160" s="58"/>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row>
    <row r="161" spans="1:37" ht="36" hidden="1" customHeight="1">
      <c r="A161" s="56"/>
      <c r="B161" s="57"/>
      <c r="C161" s="58"/>
      <c r="D161" s="57"/>
      <c r="E161" s="57"/>
      <c r="F161" s="57"/>
      <c r="G161" s="57"/>
      <c r="H161" s="57"/>
      <c r="I161" s="57"/>
      <c r="J161" s="57"/>
      <c r="K161" s="58"/>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row>
    <row r="162" spans="1:37" ht="36" hidden="1" customHeight="1">
      <c r="A162" s="56"/>
      <c r="B162" s="57"/>
      <c r="C162" s="58"/>
      <c r="D162" s="57"/>
      <c r="E162" s="57"/>
      <c r="F162" s="57"/>
      <c r="G162" s="57"/>
      <c r="H162" s="57"/>
      <c r="I162" s="57"/>
      <c r="J162" s="57"/>
      <c r="K162" s="58"/>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row>
    <row r="163" spans="1:37" ht="36" hidden="1" customHeight="1">
      <c r="A163" s="56"/>
      <c r="B163" s="57"/>
      <c r="C163" s="58"/>
      <c r="D163" s="57"/>
      <c r="E163" s="57"/>
      <c r="F163" s="57"/>
      <c r="G163" s="57"/>
      <c r="H163" s="57"/>
      <c r="I163" s="57"/>
      <c r="J163" s="57"/>
      <c r="K163" s="58"/>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row>
    <row r="164" spans="1:37" ht="36" hidden="1" customHeight="1">
      <c r="A164" s="56"/>
      <c r="B164" s="57"/>
      <c r="C164" s="58"/>
      <c r="D164" s="57"/>
      <c r="E164" s="57"/>
      <c r="F164" s="57"/>
      <c r="G164" s="57"/>
      <c r="H164" s="57"/>
      <c r="I164" s="57"/>
      <c r="J164" s="57"/>
      <c r="K164" s="58"/>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row>
    <row r="165" spans="1:37" ht="36" hidden="1" customHeight="1">
      <c r="A165" s="56"/>
      <c r="B165" s="57"/>
      <c r="C165" s="58"/>
      <c r="D165" s="57"/>
      <c r="E165" s="57"/>
      <c r="F165" s="57"/>
      <c r="G165" s="57"/>
      <c r="H165" s="57"/>
      <c r="I165" s="57"/>
      <c r="J165" s="57"/>
      <c r="K165" s="58"/>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row>
    <row r="166" spans="1:37" ht="36" hidden="1" customHeight="1">
      <c r="A166" s="56"/>
      <c r="B166" s="57"/>
      <c r="C166" s="58"/>
      <c r="D166" s="57"/>
      <c r="E166" s="57"/>
      <c r="F166" s="57"/>
      <c r="G166" s="57"/>
      <c r="H166" s="57"/>
      <c r="I166" s="57"/>
      <c r="J166" s="57"/>
      <c r="K166" s="58"/>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row>
    <row r="167" spans="1:37" ht="36" hidden="1" customHeight="1">
      <c r="A167" s="56"/>
      <c r="B167" s="57"/>
      <c r="C167" s="58"/>
      <c r="D167" s="57"/>
      <c r="E167" s="57"/>
      <c r="F167" s="57"/>
      <c r="G167" s="57"/>
      <c r="H167" s="57"/>
      <c r="I167" s="57"/>
      <c r="J167" s="57"/>
      <c r="K167" s="58"/>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row>
    <row r="168" spans="1:37" ht="36" hidden="1" customHeight="1">
      <c r="A168" s="56"/>
      <c r="B168" s="57"/>
      <c r="C168" s="58"/>
      <c r="D168" s="57"/>
      <c r="E168" s="57"/>
      <c r="F168" s="57"/>
      <c r="G168" s="57"/>
      <c r="H168" s="57"/>
      <c r="I168" s="57"/>
      <c r="J168" s="57"/>
      <c r="K168" s="58"/>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row>
    <row r="169" spans="1:37" ht="36" hidden="1" customHeight="1">
      <c r="A169" s="56"/>
      <c r="B169" s="57"/>
      <c r="C169" s="58"/>
      <c r="D169" s="57"/>
      <c r="E169" s="57"/>
      <c r="F169" s="57"/>
      <c r="G169" s="57"/>
      <c r="H169" s="57"/>
      <c r="I169" s="57"/>
      <c r="J169" s="57"/>
      <c r="K169" s="58"/>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row>
    <row r="170" spans="1:37" ht="36" hidden="1" customHeight="1">
      <c r="A170" s="56"/>
      <c r="B170" s="57"/>
      <c r="C170" s="58"/>
      <c r="D170" s="57"/>
      <c r="E170" s="57"/>
      <c r="F170" s="57"/>
      <c r="G170" s="57"/>
      <c r="H170" s="57"/>
      <c r="I170" s="57"/>
      <c r="J170" s="57"/>
      <c r="K170" s="58"/>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row>
    <row r="171" spans="1:37" ht="36" hidden="1" customHeight="1">
      <c r="A171" s="56"/>
      <c r="B171" s="57"/>
      <c r="C171" s="58"/>
      <c r="D171" s="57"/>
      <c r="E171" s="57"/>
      <c r="F171" s="57"/>
      <c r="G171" s="57"/>
      <c r="H171" s="57"/>
      <c r="I171" s="57"/>
      <c r="J171" s="57"/>
      <c r="K171" s="58"/>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row>
    <row r="172" spans="1:37" ht="36" hidden="1" customHeight="1">
      <c r="A172" s="56"/>
      <c r="B172" s="57"/>
      <c r="C172" s="58"/>
      <c r="D172" s="57"/>
      <c r="E172" s="57"/>
      <c r="F172" s="57"/>
      <c r="G172" s="57"/>
      <c r="H172" s="57"/>
      <c r="I172" s="57"/>
      <c r="J172" s="57"/>
      <c r="K172" s="58"/>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row>
    <row r="173" spans="1:37" ht="36" hidden="1" customHeight="1">
      <c r="A173" s="56"/>
      <c r="B173" s="57"/>
      <c r="C173" s="58"/>
      <c r="D173" s="57"/>
      <c r="E173" s="57"/>
      <c r="F173" s="57"/>
      <c r="G173" s="57"/>
      <c r="H173" s="57"/>
      <c r="I173" s="57"/>
      <c r="J173" s="57"/>
      <c r="K173" s="58"/>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row>
    <row r="174" spans="1:37" ht="36" hidden="1" customHeight="1">
      <c r="A174" s="56"/>
      <c r="B174" s="57"/>
      <c r="C174" s="58"/>
      <c r="D174" s="57"/>
      <c r="E174" s="57"/>
      <c r="F174" s="57"/>
      <c r="G174" s="57"/>
      <c r="H174" s="57"/>
      <c r="I174" s="57"/>
      <c r="J174" s="57"/>
      <c r="K174" s="58"/>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row>
    <row r="175" spans="1:37" ht="36" hidden="1" customHeight="1">
      <c r="A175" s="56"/>
      <c r="B175" s="57"/>
      <c r="C175" s="58"/>
      <c r="D175" s="57"/>
      <c r="E175" s="57"/>
      <c r="F175" s="57"/>
      <c r="G175" s="57"/>
      <c r="H175" s="57"/>
      <c r="I175" s="57"/>
      <c r="J175" s="57"/>
      <c r="K175" s="58"/>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row>
    <row r="176" spans="1:37" ht="36" hidden="1" customHeight="1">
      <c r="A176" s="56"/>
      <c r="B176" s="57"/>
      <c r="C176" s="58"/>
      <c r="D176" s="57"/>
      <c r="E176" s="57"/>
      <c r="F176" s="57"/>
      <c r="G176" s="57"/>
      <c r="H176" s="57"/>
      <c r="I176" s="57"/>
      <c r="J176" s="57"/>
      <c r="K176" s="58"/>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row>
    <row r="177" spans="1:37" ht="36" hidden="1" customHeight="1">
      <c r="A177" s="56"/>
      <c r="B177" s="57"/>
      <c r="C177" s="58"/>
      <c r="D177" s="57"/>
      <c r="E177" s="57"/>
      <c r="F177" s="57"/>
      <c r="G177" s="57"/>
      <c r="H177" s="57"/>
      <c r="I177" s="57"/>
      <c r="J177" s="57"/>
      <c r="K177" s="58"/>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row>
    <row r="178" spans="1:37" ht="36" hidden="1" customHeight="1">
      <c r="A178" s="56"/>
      <c r="B178" s="57"/>
      <c r="C178" s="58"/>
      <c r="D178" s="57"/>
      <c r="E178" s="57"/>
      <c r="F178" s="57"/>
      <c r="G178" s="57"/>
      <c r="H178" s="57"/>
      <c r="I178" s="57"/>
      <c r="J178" s="57"/>
      <c r="K178" s="58"/>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row>
    <row r="179" spans="1:37" ht="15.75" customHeight="1">
      <c r="A179" s="56"/>
      <c r="B179" s="57"/>
      <c r="C179" s="58"/>
      <c r="D179" s="57"/>
      <c r="E179" s="57"/>
      <c r="F179" s="57"/>
      <c r="G179" s="57"/>
      <c r="H179" s="57"/>
      <c r="I179" s="57"/>
      <c r="J179" s="57"/>
      <c r="K179" s="58"/>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row>
    <row r="180" spans="1:37" ht="15.75" customHeight="1">
      <c r="A180" s="56"/>
      <c r="B180" s="57"/>
      <c r="C180" s="58"/>
      <c r="D180" s="57"/>
      <c r="E180" s="57"/>
      <c r="F180" s="57"/>
      <c r="G180" s="57"/>
      <c r="H180" s="57"/>
      <c r="I180" s="57"/>
      <c r="J180" s="57"/>
      <c r="K180" s="58"/>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row>
    <row r="181" spans="1:37" ht="15.75" customHeight="1">
      <c r="A181" s="56"/>
      <c r="B181" s="57"/>
      <c r="C181" s="58"/>
      <c r="D181" s="57"/>
      <c r="E181" s="57"/>
      <c r="F181" s="57"/>
      <c r="G181" s="57"/>
      <c r="H181" s="57"/>
      <c r="I181" s="57"/>
      <c r="J181" s="57"/>
      <c r="K181" s="58"/>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row>
    <row r="182" spans="1:37" ht="15.75" customHeight="1">
      <c r="A182" s="56"/>
      <c r="B182" s="57"/>
      <c r="C182" s="58"/>
      <c r="D182" s="57"/>
      <c r="E182" s="57"/>
      <c r="F182" s="57"/>
      <c r="G182" s="57"/>
      <c r="H182" s="57"/>
      <c r="I182" s="57"/>
      <c r="J182" s="57"/>
      <c r="K182" s="58"/>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row>
    <row r="183" spans="1:37" ht="15.75" customHeight="1">
      <c r="A183" s="56"/>
      <c r="B183" s="57"/>
      <c r="C183" s="58"/>
      <c r="D183" s="57"/>
      <c r="E183" s="57"/>
      <c r="F183" s="57"/>
      <c r="G183" s="57"/>
      <c r="H183" s="57"/>
      <c r="I183" s="57"/>
      <c r="J183" s="57"/>
      <c r="K183" s="58"/>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row>
    <row r="184" spans="1:37" ht="15.75" customHeight="1">
      <c r="A184" s="56"/>
      <c r="B184" s="57"/>
      <c r="C184" s="58"/>
      <c r="D184" s="57"/>
      <c r="E184" s="57"/>
      <c r="F184" s="57"/>
      <c r="G184" s="57"/>
      <c r="H184" s="57"/>
      <c r="I184" s="57"/>
      <c r="J184" s="57"/>
      <c r="K184" s="58"/>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row>
    <row r="185" spans="1:37" ht="15.75" customHeight="1">
      <c r="A185" s="56"/>
      <c r="B185" s="57"/>
      <c r="C185" s="58"/>
      <c r="D185" s="57"/>
      <c r="E185" s="57"/>
      <c r="F185" s="57"/>
      <c r="G185" s="57"/>
      <c r="H185" s="57"/>
      <c r="I185" s="57"/>
      <c r="J185" s="57"/>
      <c r="K185" s="58"/>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row>
    <row r="186" spans="1:37" ht="15.75" customHeight="1">
      <c r="A186" s="56"/>
      <c r="B186" s="57"/>
      <c r="C186" s="58"/>
      <c r="D186" s="57"/>
      <c r="E186" s="57"/>
      <c r="F186" s="57"/>
      <c r="G186" s="57"/>
      <c r="H186" s="57"/>
      <c r="I186" s="57"/>
      <c r="J186" s="57"/>
      <c r="K186" s="58"/>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row>
    <row r="187" spans="1:37" ht="15.75" customHeight="1">
      <c r="A187" s="56"/>
      <c r="B187" s="57"/>
      <c r="C187" s="58"/>
      <c r="D187" s="57"/>
      <c r="E187" s="57"/>
      <c r="F187" s="57"/>
      <c r="G187" s="57"/>
      <c r="H187" s="57"/>
      <c r="I187" s="57"/>
      <c r="J187" s="57"/>
      <c r="K187" s="58"/>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row>
    <row r="188" spans="1:37" ht="15.75" customHeight="1">
      <c r="A188" s="56"/>
      <c r="B188" s="57"/>
      <c r="C188" s="58"/>
      <c r="D188" s="57"/>
      <c r="E188" s="57"/>
      <c r="F188" s="57"/>
      <c r="G188" s="57"/>
      <c r="H188" s="57"/>
      <c r="I188" s="57"/>
      <c r="J188" s="57"/>
      <c r="K188" s="58"/>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row>
    <row r="189" spans="1:37" ht="15.75" customHeight="1">
      <c r="A189" s="56"/>
      <c r="B189" s="57"/>
      <c r="C189" s="58"/>
      <c r="D189" s="57"/>
      <c r="E189" s="57"/>
      <c r="F189" s="57"/>
      <c r="G189" s="57"/>
      <c r="H189" s="57"/>
      <c r="I189" s="57"/>
      <c r="J189" s="57"/>
      <c r="K189" s="58"/>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row>
    <row r="190" spans="1:37" ht="15.75" customHeight="1">
      <c r="A190" s="56"/>
      <c r="B190" s="57"/>
      <c r="C190" s="58"/>
      <c r="D190" s="57"/>
      <c r="E190" s="57"/>
      <c r="F190" s="57"/>
      <c r="G190" s="57"/>
      <c r="H190" s="57"/>
      <c r="I190" s="57"/>
      <c r="J190" s="57"/>
      <c r="K190" s="58"/>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row>
    <row r="191" spans="1:37" ht="15.75" customHeight="1">
      <c r="A191" s="56"/>
      <c r="B191" s="57"/>
      <c r="C191" s="58"/>
      <c r="D191" s="57"/>
      <c r="E191" s="57"/>
      <c r="F191" s="57"/>
      <c r="G191" s="57"/>
      <c r="H191" s="57"/>
      <c r="I191" s="57"/>
      <c r="J191" s="57"/>
      <c r="K191" s="58"/>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row>
    <row r="192" spans="1:37" ht="15.75" customHeight="1">
      <c r="A192" s="56"/>
      <c r="B192" s="57"/>
      <c r="C192" s="58"/>
      <c r="D192" s="57"/>
      <c r="E192" s="57"/>
      <c r="F192" s="57"/>
      <c r="G192" s="57"/>
      <c r="H192" s="57"/>
      <c r="I192" s="57"/>
      <c r="J192" s="57"/>
      <c r="K192" s="58"/>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row>
    <row r="193" spans="1:37" ht="15.75" customHeight="1">
      <c r="A193" s="56"/>
      <c r="B193" s="57"/>
      <c r="C193" s="58"/>
      <c r="D193" s="57"/>
      <c r="E193" s="57"/>
      <c r="F193" s="57"/>
      <c r="G193" s="57"/>
      <c r="H193" s="57"/>
      <c r="I193" s="57"/>
      <c r="J193" s="57"/>
      <c r="K193" s="58"/>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row>
    <row r="194" spans="1:37" ht="15.75" customHeight="1">
      <c r="A194" s="56"/>
      <c r="B194" s="57"/>
      <c r="C194" s="58"/>
      <c r="D194" s="57"/>
      <c r="E194" s="57"/>
      <c r="F194" s="57"/>
      <c r="G194" s="57"/>
      <c r="H194" s="57"/>
      <c r="I194" s="57"/>
      <c r="J194" s="57"/>
      <c r="K194" s="58"/>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row>
    <row r="195" spans="1:37" ht="15.75" customHeight="1">
      <c r="A195" s="56"/>
      <c r="B195" s="57"/>
      <c r="C195" s="58"/>
      <c r="D195" s="57"/>
      <c r="E195" s="57"/>
      <c r="F195" s="57"/>
      <c r="G195" s="57"/>
      <c r="H195" s="57"/>
      <c r="I195" s="57"/>
      <c r="J195" s="57"/>
      <c r="K195" s="58"/>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row>
    <row r="196" spans="1:37" ht="15.75" customHeight="1">
      <c r="A196" s="56"/>
      <c r="B196" s="57"/>
      <c r="C196" s="58"/>
      <c r="D196" s="57"/>
      <c r="E196" s="57"/>
      <c r="F196" s="57"/>
      <c r="G196" s="57"/>
      <c r="H196" s="57"/>
      <c r="I196" s="57"/>
      <c r="J196" s="57"/>
      <c r="K196" s="58"/>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row>
    <row r="197" spans="1:37" ht="15.75" customHeight="1">
      <c r="A197" s="56"/>
      <c r="B197" s="57"/>
      <c r="C197" s="58"/>
      <c r="D197" s="57"/>
      <c r="E197" s="57"/>
      <c r="F197" s="57"/>
      <c r="G197" s="57"/>
      <c r="H197" s="57"/>
      <c r="I197" s="57"/>
      <c r="J197" s="57"/>
      <c r="K197" s="58"/>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row>
    <row r="198" spans="1:37" ht="15.75" customHeight="1">
      <c r="A198" s="56"/>
      <c r="B198" s="57"/>
      <c r="C198" s="58"/>
      <c r="D198" s="57"/>
      <c r="E198" s="57"/>
      <c r="F198" s="57"/>
      <c r="G198" s="57"/>
      <c r="H198" s="57"/>
      <c r="I198" s="57"/>
      <c r="J198" s="57"/>
      <c r="K198" s="58"/>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row>
    <row r="199" spans="1:37" ht="15.75" customHeight="1">
      <c r="A199" s="56"/>
      <c r="B199" s="57"/>
      <c r="C199" s="58"/>
      <c r="D199" s="57"/>
      <c r="E199" s="57"/>
      <c r="F199" s="57"/>
      <c r="G199" s="57"/>
      <c r="H199" s="57"/>
      <c r="I199" s="57"/>
      <c r="J199" s="57"/>
      <c r="K199" s="58"/>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row>
    <row r="200" spans="1:37" ht="15.75" customHeight="1">
      <c r="A200" s="56"/>
      <c r="B200" s="57"/>
      <c r="C200" s="58"/>
      <c r="D200" s="57"/>
      <c r="E200" s="57"/>
      <c r="F200" s="57"/>
      <c r="G200" s="57"/>
      <c r="H200" s="57"/>
      <c r="I200" s="57"/>
      <c r="J200" s="57"/>
      <c r="K200" s="58"/>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row>
    <row r="201" spans="1:37" ht="15.75" customHeight="1">
      <c r="A201" s="56"/>
      <c r="B201" s="57"/>
      <c r="C201" s="58"/>
      <c r="D201" s="57"/>
      <c r="E201" s="57"/>
      <c r="F201" s="57"/>
      <c r="G201" s="57"/>
      <c r="H201" s="57"/>
      <c r="I201" s="57"/>
      <c r="J201" s="57"/>
      <c r="K201" s="58"/>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row>
    <row r="202" spans="1:37" ht="15.75" customHeight="1">
      <c r="A202" s="56"/>
      <c r="B202" s="57"/>
      <c r="C202" s="58"/>
      <c r="D202" s="57"/>
      <c r="E202" s="57"/>
      <c r="F202" s="57"/>
      <c r="G202" s="57"/>
      <c r="H202" s="57"/>
      <c r="I202" s="57"/>
      <c r="J202" s="57"/>
      <c r="K202" s="58"/>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row>
    <row r="203" spans="1:37" ht="15.75" customHeight="1">
      <c r="A203" s="56"/>
      <c r="B203" s="57"/>
      <c r="C203" s="58"/>
      <c r="D203" s="57"/>
      <c r="E203" s="57"/>
      <c r="F203" s="57"/>
      <c r="G203" s="57"/>
      <c r="H203" s="57"/>
      <c r="I203" s="57"/>
      <c r="J203" s="57"/>
      <c r="K203" s="58"/>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row>
    <row r="204" spans="1:37" ht="15.75" customHeight="1">
      <c r="A204" s="56"/>
      <c r="B204" s="57"/>
      <c r="C204" s="58"/>
      <c r="D204" s="57"/>
      <c r="E204" s="57"/>
      <c r="F204" s="57"/>
      <c r="G204" s="57"/>
      <c r="H204" s="57"/>
      <c r="I204" s="57"/>
      <c r="J204" s="57"/>
      <c r="K204" s="58"/>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row>
    <row r="205" spans="1:37" ht="15.75" customHeight="1">
      <c r="A205" s="56"/>
      <c r="B205" s="57"/>
      <c r="C205" s="58"/>
      <c r="D205" s="57"/>
      <c r="E205" s="57"/>
      <c r="F205" s="57"/>
      <c r="G205" s="57"/>
      <c r="H205" s="57"/>
      <c r="I205" s="57"/>
      <c r="J205" s="57"/>
      <c r="K205" s="58"/>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row>
    <row r="206" spans="1:37" ht="15.75" customHeight="1">
      <c r="A206" s="56"/>
      <c r="B206" s="57"/>
      <c r="C206" s="58"/>
      <c r="D206" s="57"/>
      <c r="E206" s="57"/>
      <c r="F206" s="57"/>
      <c r="G206" s="57"/>
      <c r="H206" s="57"/>
      <c r="I206" s="57"/>
      <c r="J206" s="57"/>
      <c r="K206" s="58"/>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row>
    <row r="207" spans="1:37" ht="15.75" customHeight="1">
      <c r="A207" s="56"/>
      <c r="B207" s="57"/>
      <c r="C207" s="58"/>
      <c r="D207" s="57"/>
      <c r="E207" s="57"/>
      <c r="F207" s="57"/>
      <c r="G207" s="57"/>
      <c r="H207" s="57"/>
      <c r="I207" s="57"/>
      <c r="J207" s="57"/>
      <c r="K207" s="58"/>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row>
    <row r="208" spans="1:37" ht="15.75" customHeight="1">
      <c r="A208" s="56"/>
      <c r="B208" s="57"/>
      <c r="C208" s="58"/>
      <c r="D208" s="57"/>
      <c r="E208" s="57"/>
      <c r="F208" s="57"/>
      <c r="G208" s="57"/>
      <c r="H208" s="57"/>
      <c r="I208" s="57"/>
      <c r="J208" s="57"/>
      <c r="K208" s="58"/>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row>
    <row r="209" spans="1:37" ht="15.75" customHeight="1">
      <c r="A209" s="56"/>
      <c r="B209" s="57"/>
      <c r="C209" s="58"/>
      <c r="D209" s="57"/>
      <c r="E209" s="57"/>
      <c r="F209" s="57"/>
      <c r="G209" s="57"/>
      <c r="H209" s="57"/>
      <c r="I209" s="57"/>
      <c r="J209" s="57"/>
      <c r="K209" s="58"/>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row>
    <row r="210" spans="1:37" ht="15.75" customHeight="1">
      <c r="A210" s="56"/>
      <c r="B210" s="57"/>
      <c r="C210" s="58"/>
      <c r="D210" s="57"/>
      <c r="E210" s="57"/>
      <c r="F210" s="57"/>
      <c r="G210" s="57"/>
      <c r="H210" s="57"/>
      <c r="I210" s="57"/>
      <c r="J210" s="57"/>
      <c r="K210" s="58"/>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row>
    <row r="211" spans="1:37" ht="15.75" customHeight="1">
      <c r="A211" s="56"/>
      <c r="B211" s="57"/>
      <c r="C211" s="58"/>
      <c r="D211" s="57"/>
      <c r="E211" s="57"/>
      <c r="F211" s="57"/>
      <c r="G211" s="57"/>
      <c r="H211" s="57"/>
      <c r="I211" s="57"/>
      <c r="J211" s="57"/>
      <c r="K211" s="58"/>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row>
    <row r="212" spans="1:37" ht="15.75" customHeight="1">
      <c r="A212" s="56"/>
      <c r="B212" s="57"/>
      <c r="C212" s="58"/>
      <c r="D212" s="57"/>
      <c r="E212" s="57"/>
      <c r="F212" s="57"/>
      <c r="G212" s="57"/>
      <c r="H212" s="57"/>
      <c r="I212" s="57"/>
      <c r="J212" s="57"/>
      <c r="K212" s="58"/>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row>
    <row r="213" spans="1:37" ht="15.75" customHeight="1">
      <c r="A213" s="56"/>
      <c r="B213" s="57"/>
      <c r="C213" s="58"/>
      <c r="D213" s="57"/>
      <c r="E213" s="57"/>
      <c r="F213" s="57"/>
      <c r="G213" s="57"/>
      <c r="H213" s="57"/>
      <c r="I213" s="57"/>
      <c r="J213" s="57"/>
      <c r="K213" s="58"/>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row>
    <row r="214" spans="1:37" ht="15.75" customHeight="1">
      <c r="A214" s="56"/>
      <c r="B214" s="57"/>
      <c r="C214" s="58"/>
      <c r="D214" s="57"/>
      <c r="E214" s="57"/>
      <c r="F214" s="57"/>
      <c r="G214" s="57"/>
      <c r="H214" s="57"/>
      <c r="I214" s="57"/>
      <c r="J214" s="57"/>
      <c r="K214" s="58"/>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row>
    <row r="215" spans="1:37" ht="15.75" customHeight="1">
      <c r="A215" s="56"/>
      <c r="B215" s="57"/>
      <c r="C215" s="58"/>
      <c r="D215" s="57"/>
      <c r="E215" s="57"/>
      <c r="F215" s="57"/>
      <c r="G215" s="57"/>
      <c r="H215" s="57"/>
      <c r="I215" s="57"/>
      <c r="J215" s="57"/>
      <c r="K215" s="58"/>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row>
    <row r="216" spans="1:37" ht="15.75" customHeight="1">
      <c r="A216" s="56"/>
      <c r="B216" s="57"/>
      <c r="C216" s="58"/>
      <c r="D216" s="57"/>
      <c r="E216" s="57"/>
      <c r="F216" s="57"/>
      <c r="G216" s="57"/>
      <c r="H216" s="57"/>
      <c r="I216" s="57"/>
      <c r="J216" s="57"/>
      <c r="K216" s="58"/>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row>
    <row r="217" spans="1:37" ht="15.75" customHeight="1">
      <c r="A217" s="56"/>
      <c r="B217" s="57"/>
      <c r="C217" s="58"/>
      <c r="D217" s="57"/>
      <c r="E217" s="57"/>
      <c r="F217" s="57"/>
      <c r="G217" s="57"/>
      <c r="H217" s="57"/>
      <c r="I217" s="57"/>
      <c r="J217" s="57"/>
      <c r="K217" s="58"/>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row>
    <row r="218" spans="1:37" ht="15.75" customHeight="1">
      <c r="A218" s="56"/>
      <c r="B218" s="57"/>
      <c r="C218" s="58"/>
      <c r="D218" s="57"/>
      <c r="E218" s="57"/>
      <c r="F218" s="57"/>
      <c r="G218" s="57"/>
      <c r="H218" s="57"/>
      <c r="I218" s="57"/>
      <c r="J218" s="57"/>
      <c r="K218" s="58"/>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row>
    <row r="219" spans="1:37" ht="15.75" customHeight="1">
      <c r="A219" s="56"/>
      <c r="B219" s="57"/>
      <c r="C219" s="58"/>
      <c r="D219" s="57"/>
      <c r="E219" s="57"/>
      <c r="F219" s="57"/>
      <c r="G219" s="57"/>
      <c r="H219" s="57"/>
      <c r="I219" s="57"/>
      <c r="J219" s="57"/>
      <c r="K219" s="58"/>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row>
    <row r="220" spans="1:37" ht="15.75" customHeight="1">
      <c r="A220" s="56"/>
      <c r="B220" s="57"/>
      <c r="C220" s="58"/>
      <c r="D220" s="57"/>
      <c r="E220" s="57"/>
      <c r="F220" s="57"/>
      <c r="G220" s="57"/>
      <c r="H220" s="57"/>
      <c r="I220" s="57"/>
      <c r="J220" s="57"/>
      <c r="K220" s="58"/>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row>
    <row r="221" spans="1:37" ht="15.75" customHeight="1">
      <c r="A221" s="56"/>
      <c r="B221" s="57"/>
      <c r="C221" s="58"/>
      <c r="D221" s="57"/>
      <c r="E221" s="57"/>
      <c r="F221" s="57"/>
      <c r="G221" s="57"/>
      <c r="H221" s="57"/>
      <c r="I221" s="57"/>
      <c r="J221" s="57"/>
      <c r="K221" s="58"/>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row>
    <row r="222" spans="1:37" ht="15.75" customHeight="1">
      <c r="A222" s="56"/>
      <c r="B222" s="57"/>
      <c r="C222" s="58"/>
      <c r="D222" s="57"/>
      <c r="E222" s="57"/>
      <c r="F222" s="57"/>
      <c r="G222" s="57"/>
      <c r="H222" s="57"/>
      <c r="I222" s="57"/>
      <c r="J222" s="57"/>
      <c r="K222" s="58"/>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row>
    <row r="223" spans="1:37" ht="15.75" customHeight="1">
      <c r="A223" s="56"/>
      <c r="B223" s="57"/>
      <c r="C223" s="58"/>
      <c r="D223" s="57"/>
      <c r="E223" s="57"/>
      <c r="F223" s="57"/>
      <c r="G223" s="57"/>
      <c r="H223" s="57"/>
      <c r="I223" s="57"/>
      <c r="J223" s="57"/>
      <c r="K223" s="58"/>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row>
    <row r="224" spans="1:37" ht="15.75" customHeight="1">
      <c r="A224" s="56"/>
      <c r="B224" s="57"/>
      <c r="C224" s="58"/>
      <c r="D224" s="57"/>
      <c r="E224" s="57"/>
      <c r="F224" s="57"/>
      <c r="G224" s="57"/>
      <c r="H224" s="57"/>
      <c r="I224" s="57"/>
      <c r="J224" s="57"/>
      <c r="K224" s="58"/>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row>
    <row r="225" spans="1:37" ht="15.75" customHeight="1">
      <c r="A225" s="56"/>
      <c r="B225" s="57"/>
      <c r="C225" s="58"/>
      <c r="D225" s="57"/>
      <c r="E225" s="57"/>
      <c r="F225" s="57"/>
      <c r="G225" s="57"/>
      <c r="H225" s="57"/>
      <c r="I225" s="57"/>
      <c r="J225" s="57"/>
      <c r="K225" s="58"/>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row>
    <row r="226" spans="1:37" ht="15.75" customHeight="1">
      <c r="A226" s="56"/>
      <c r="B226" s="57"/>
      <c r="C226" s="58"/>
      <c r="D226" s="57"/>
      <c r="E226" s="57"/>
      <c r="F226" s="57"/>
      <c r="G226" s="57"/>
      <c r="H226" s="57"/>
      <c r="I226" s="57"/>
      <c r="J226" s="57"/>
      <c r="K226" s="58"/>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row>
    <row r="227" spans="1:37" ht="15.75" customHeight="1">
      <c r="A227" s="56"/>
      <c r="B227" s="57"/>
      <c r="C227" s="58"/>
      <c r="D227" s="57"/>
      <c r="E227" s="57"/>
      <c r="F227" s="57"/>
      <c r="G227" s="57"/>
      <c r="H227" s="57"/>
      <c r="I227" s="57"/>
      <c r="J227" s="57"/>
      <c r="K227" s="58"/>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row>
    <row r="228" spans="1:37" ht="15.75" customHeight="1">
      <c r="A228" s="56"/>
      <c r="B228" s="57"/>
      <c r="C228" s="58"/>
      <c r="D228" s="57"/>
      <c r="E228" s="57"/>
      <c r="F228" s="57"/>
      <c r="G228" s="57"/>
      <c r="H228" s="57"/>
      <c r="I228" s="57"/>
      <c r="J228" s="57"/>
      <c r="K228" s="58"/>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row>
    <row r="229" spans="1:37" ht="15.75" customHeight="1">
      <c r="A229" s="56"/>
      <c r="B229" s="57"/>
      <c r="C229" s="58"/>
      <c r="D229" s="57"/>
      <c r="E229" s="57"/>
      <c r="F229" s="57"/>
      <c r="G229" s="57"/>
      <c r="H229" s="57"/>
      <c r="I229" s="57"/>
      <c r="J229" s="57"/>
      <c r="K229" s="58"/>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row>
    <row r="230" spans="1:37" ht="15.75" customHeight="1">
      <c r="A230" s="56"/>
      <c r="B230" s="57"/>
      <c r="C230" s="58"/>
      <c r="D230" s="57"/>
      <c r="E230" s="57"/>
      <c r="F230" s="57"/>
      <c r="G230" s="57"/>
      <c r="H230" s="57"/>
      <c r="I230" s="57"/>
      <c r="J230" s="57"/>
      <c r="K230" s="58"/>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row>
    <row r="231" spans="1:37" ht="15.75" customHeight="1">
      <c r="A231" s="56"/>
      <c r="B231" s="57"/>
      <c r="C231" s="58"/>
      <c r="D231" s="57"/>
      <c r="E231" s="57"/>
      <c r="F231" s="57"/>
      <c r="G231" s="57"/>
      <c r="H231" s="57"/>
      <c r="I231" s="57"/>
      <c r="J231" s="57"/>
      <c r="K231" s="58"/>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row>
    <row r="232" spans="1:37" ht="15.75" customHeight="1">
      <c r="A232" s="56"/>
      <c r="B232" s="57"/>
      <c r="C232" s="58"/>
      <c r="D232" s="57"/>
      <c r="E232" s="57"/>
      <c r="F232" s="57"/>
      <c r="G232" s="57"/>
      <c r="H232" s="57"/>
      <c r="I232" s="57"/>
      <c r="J232" s="57"/>
      <c r="K232" s="58"/>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row>
    <row r="233" spans="1:37" ht="15.75" customHeight="1">
      <c r="A233" s="56"/>
      <c r="B233" s="57"/>
      <c r="C233" s="58"/>
      <c r="D233" s="57"/>
      <c r="E233" s="57"/>
      <c r="F233" s="57"/>
      <c r="G233" s="57"/>
      <c r="H233" s="57"/>
      <c r="I233" s="57"/>
      <c r="J233" s="57"/>
      <c r="K233" s="58"/>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row>
    <row r="234" spans="1:37" ht="15.75" customHeight="1">
      <c r="A234" s="56"/>
      <c r="B234" s="57"/>
      <c r="C234" s="58"/>
      <c r="D234" s="57"/>
      <c r="E234" s="57"/>
      <c r="F234" s="57"/>
      <c r="G234" s="57"/>
      <c r="H234" s="57"/>
      <c r="I234" s="57"/>
      <c r="J234" s="57"/>
      <c r="K234" s="58"/>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row>
    <row r="235" spans="1:37" ht="15.75" customHeight="1">
      <c r="A235" s="56"/>
      <c r="B235" s="57"/>
      <c r="C235" s="58"/>
      <c r="D235" s="57"/>
      <c r="E235" s="57"/>
      <c r="F235" s="57"/>
      <c r="G235" s="57"/>
      <c r="H235" s="57"/>
      <c r="I235" s="57"/>
      <c r="J235" s="57"/>
      <c r="K235" s="58"/>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row>
    <row r="236" spans="1:37" ht="15.75" customHeight="1">
      <c r="A236" s="56"/>
      <c r="B236" s="57"/>
      <c r="C236" s="58"/>
      <c r="D236" s="57"/>
      <c r="E236" s="57"/>
      <c r="F236" s="57"/>
      <c r="G236" s="57"/>
      <c r="H236" s="57"/>
      <c r="I236" s="57"/>
      <c r="J236" s="57"/>
      <c r="K236" s="58"/>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row>
    <row r="237" spans="1:37" ht="15.75" customHeight="1">
      <c r="A237" s="56"/>
      <c r="B237" s="57"/>
      <c r="C237" s="58"/>
      <c r="D237" s="57"/>
      <c r="E237" s="57"/>
      <c r="F237" s="57"/>
      <c r="G237" s="57"/>
      <c r="H237" s="57"/>
      <c r="I237" s="57"/>
      <c r="J237" s="57"/>
      <c r="K237" s="58"/>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row>
    <row r="238" spans="1:37" ht="15.75" customHeight="1">
      <c r="A238" s="56"/>
      <c r="B238" s="57"/>
      <c r="C238" s="58"/>
      <c r="D238" s="57"/>
      <c r="E238" s="57"/>
      <c r="F238" s="57"/>
      <c r="G238" s="57"/>
      <c r="H238" s="57"/>
      <c r="I238" s="57"/>
      <c r="J238" s="57"/>
      <c r="K238" s="58"/>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row>
    <row r="239" spans="1:37" ht="15.75" customHeight="1">
      <c r="A239" s="56"/>
      <c r="B239" s="57"/>
      <c r="C239" s="58"/>
      <c r="D239" s="57"/>
      <c r="E239" s="57"/>
      <c r="F239" s="57"/>
      <c r="G239" s="57"/>
      <c r="H239" s="57"/>
      <c r="I239" s="57"/>
      <c r="J239" s="57"/>
      <c r="K239" s="58"/>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row>
    <row r="240" spans="1:37" ht="15.75" customHeight="1">
      <c r="A240" s="56"/>
      <c r="B240" s="57"/>
      <c r="C240" s="58"/>
      <c r="D240" s="57"/>
      <c r="E240" s="57"/>
      <c r="F240" s="57"/>
      <c r="G240" s="57"/>
      <c r="H240" s="57"/>
      <c r="I240" s="57"/>
      <c r="J240" s="57"/>
      <c r="K240" s="58"/>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row>
    <row r="241" spans="1:37" ht="15.75" customHeight="1">
      <c r="A241" s="56"/>
      <c r="B241" s="57"/>
      <c r="C241" s="58"/>
      <c r="D241" s="57"/>
      <c r="E241" s="57"/>
      <c r="F241" s="57"/>
      <c r="G241" s="57"/>
      <c r="H241" s="57"/>
      <c r="I241" s="57"/>
      <c r="J241" s="57"/>
      <c r="K241" s="58"/>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row>
    <row r="242" spans="1:37" ht="15.75" customHeight="1">
      <c r="A242" s="56"/>
      <c r="B242" s="57"/>
      <c r="C242" s="58"/>
      <c r="D242" s="57"/>
      <c r="E242" s="57"/>
      <c r="F242" s="57"/>
      <c r="G242" s="57"/>
      <c r="H242" s="57"/>
      <c r="I242" s="57"/>
      <c r="J242" s="57"/>
      <c r="K242" s="58"/>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row>
    <row r="243" spans="1:37" ht="15.75" customHeight="1">
      <c r="A243" s="56"/>
      <c r="B243" s="57"/>
      <c r="C243" s="58"/>
      <c r="D243" s="57"/>
      <c r="E243" s="57"/>
      <c r="F243" s="57"/>
      <c r="G243" s="57"/>
      <c r="H243" s="57"/>
      <c r="I243" s="57"/>
      <c r="J243" s="57"/>
      <c r="K243" s="58"/>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row>
    <row r="244" spans="1:37" ht="15.75" customHeight="1">
      <c r="A244" s="56"/>
      <c r="B244" s="57"/>
      <c r="C244" s="58"/>
      <c r="D244" s="57"/>
      <c r="E244" s="57"/>
      <c r="F244" s="57"/>
      <c r="G244" s="57"/>
      <c r="H244" s="57"/>
      <c r="I244" s="57"/>
      <c r="J244" s="57"/>
      <c r="K244" s="58"/>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row>
    <row r="245" spans="1:37" ht="15.75" customHeight="1">
      <c r="A245" s="56"/>
      <c r="B245" s="57"/>
      <c r="C245" s="58"/>
      <c r="D245" s="57"/>
      <c r="E245" s="57"/>
      <c r="F245" s="57"/>
      <c r="G245" s="57"/>
      <c r="H245" s="57"/>
      <c r="I245" s="57"/>
      <c r="J245" s="57"/>
      <c r="K245" s="58"/>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row>
    <row r="246" spans="1:37" ht="15.75" customHeight="1">
      <c r="A246" s="56"/>
      <c r="B246" s="57"/>
      <c r="C246" s="58"/>
      <c r="D246" s="57"/>
      <c r="E246" s="57"/>
      <c r="F246" s="57"/>
      <c r="G246" s="57"/>
      <c r="H246" s="57"/>
      <c r="I246" s="57"/>
      <c r="J246" s="57"/>
      <c r="K246" s="58"/>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row>
    <row r="247" spans="1:37" ht="15.75" customHeight="1">
      <c r="A247" s="56"/>
      <c r="B247" s="57"/>
      <c r="C247" s="58"/>
      <c r="D247" s="57"/>
      <c r="E247" s="57"/>
      <c r="F247" s="57"/>
      <c r="G247" s="57"/>
      <c r="H247" s="57"/>
      <c r="I247" s="57"/>
      <c r="J247" s="57"/>
      <c r="K247" s="58"/>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row>
    <row r="248" spans="1:37" ht="15.75" customHeight="1">
      <c r="A248" s="56"/>
      <c r="B248" s="57"/>
      <c r="C248" s="58"/>
      <c r="D248" s="57"/>
      <c r="E248" s="57"/>
      <c r="F248" s="57"/>
      <c r="G248" s="57"/>
      <c r="H248" s="57"/>
      <c r="I248" s="57"/>
      <c r="J248" s="57"/>
      <c r="K248" s="58"/>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row>
    <row r="249" spans="1:37" ht="15.75" customHeight="1">
      <c r="A249" s="56"/>
      <c r="B249" s="57"/>
      <c r="C249" s="58"/>
      <c r="D249" s="57"/>
      <c r="E249" s="57"/>
      <c r="F249" s="57"/>
      <c r="G249" s="57"/>
      <c r="H249" s="57"/>
      <c r="I249" s="57"/>
      <c r="J249" s="57"/>
      <c r="K249" s="58"/>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row>
    <row r="250" spans="1:37" ht="15.75" customHeight="1">
      <c r="A250" s="56"/>
      <c r="B250" s="57"/>
      <c r="C250" s="58"/>
      <c r="D250" s="57"/>
      <c r="E250" s="57"/>
      <c r="F250" s="57"/>
      <c r="G250" s="57"/>
      <c r="H250" s="57"/>
      <c r="I250" s="57"/>
      <c r="J250" s="57"/>
      <c r="K250" s="58"/>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row>
    <row r="251" spans="1:37" ht="15.75" customHeight="1">
      <c r="A251" s="56"/>
      <c r="B251" s="57"/>
      <c r="C251" s="58"/>
      <c r="D251" s="57"/>
      <c r="E251" s="57"/>
      <c r="F251" s="57"/>
      <c r="G251" s="57"/>
      <c r="H251" s="57"/>
      <c r="I251" s="57"/>
      <c r="J251" s="57"/>
      <c r="K251" s="58"/>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row>
    <row r="252" spans="1:37" ht="15.75" customHeight="1">
      <c r="A252" s="56"/>
      <c r="B252" s="57"/>
      <c r="C252" s="58"/>
      <c r="D252" s="57"/>
      <c r="E252" s="57"/>
      <c r="F252" s="57"/>
      <c r="G252" s="57"/>
      <c r="H252" s="57"/>
      <c r="I252" s="57"/>
      <c r="J252" s="57"/>
      <c r="K252" s="58"/>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row>
    <row r="253" spans="1:37" ht="15.75" customHeight="1">
      <c r="A253" s="56"/>
      <c r="B253" s="57"/>
      <c r="C253" s="58"/>
      <c r="D253" s="57"/>
      <c r="E253" s="57"/>
      <c r="F253" s="57"/>
      <c r="G253" s="57"/>
      <c r="H253" s="57"/>
      <c r="I253" s="57"/>
      <c r="J253" s="57"/>
      <c r="K253" s="58"/>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row>
    <row r="254" spans="1:37" ht="15.75" customHeight="1">
      <c r="A254" s="56"/>
      <c r="B254" s="57"/>
      <c r="C254" s="58"/>
      <c r="D254" s="57"/>
      <c r="E254" s="57"/>
      <c r="F254" s="57"/>
      <c r="G254" s="57"/>
      <c r="H254" s="57"/>
      <c r="I254" s="57"/>
      <c r="J254" s="57"/>
      <c r="K254" s="58"/>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row>
    <row r="255" spans="1:37" ht="15.75" customHeight="1">
      <c r="A255" s="56"/>
      <c r="B255" s="57"/>
      <c r="C255" s="58"/>
      <c r="D255" s="57"/>
      <c r="E255" s="57"/>
      <c r="F255" s="57"/>
      <c r="G255" s="57"/>
      <c r="H255" s="57"/>
      <c r="I255" s="57"/>
      <c r="J255" s="57"/>
      <c r="K255" s="58"/>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row>
    <row r="256" spans="1:37" ht="15.75" customHeight="1">
      <c r="A256" s="56"/>
      <c r="B256" s="57"/>
      <c r="C256" s="58"/>
      <c r="D256" s="57"/>
      <c r="E256" s="57"/>
      <c r="F256" s="57"/>
      <c r="G256" s="57"/>
      <c r="H256" s="57"/>
      <c r="I256" s="57"/>
      <c r="J256" s="57"/>
      <c r="K256" s="58"/>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row>
    <row r="257" spans="1:37" ht="15.75" customHeight="1">
      <c r="A257" s="56"/>
      <c r="B257" s="57"/>
      <c r="C257" s="58"/>
      <c r="D257" s="57"/>
      <c r="E257" s="57"/>
      <c r="F257" s="57"/>
      <c r="G257" s="57"/>
      <c r="H257" s="57"/>
      <c r="I257" s="57"/>
      <c r="J257" s="57"/>
      <c r="K257" s="58"/>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row>
    <row r="258" spans="1:37" ht="15.75" customHeight="1">
      <c r="A258" s="56"/>
      <c r="B258" s="57"/>
      <c r="C258" s="58"/>
      <c r="D258" s="57"/>
      <c r="E258" s="57"/>
      <c r="F258" s="57"/>
      <c r="G258" s="57"/>
      <c r="H258" s="57"/>
      <c r="I258" s="57"/>
      <c r="J258" s="57"/>
      <c r="K258" s="58"/>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row>
    <row r="259" spans="1:37" ht="15.75" customHeight="1">
      <c r="A259" s="56"/>
      <c r="B259" s="57"/>
      <c r="C259" s="58"/>
      <c r="D259" s="57"/>
      <c r="E259" s="57"/>
      <c r="F259" s="57"/>
      <c r="G259" s="57"/>
      <c r="H259" s="57"/>
      <c r="I259" s="57"/>
      <c r="J259" s="57"/>
      <c r="K259" s="58"/>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row>
    <row r="260" spans="1:37" ht="15.75" customHeight="1">
      <c r="A260" s="56"/>
      <c r="B260" s="57"/>
      <c r="C260" s="58"/>
      <c r="D260" s="57"/>
      <c r="E260" s="57"/>
      <c r="F260" s="57"/>
      <c r="G260" s="57"/>
      <c r="H260" s="57"/>
      <c r="I260" s="57"/>
      <c r="J260" s="57"/>
      <c r="K260" s="58"/>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row>
    <row r="261" spans="1:37" ht="15.75" customHeight="1">
      <c r="A261" s="56"/>
      <c r="B261" s="57"/>
      <c r="C261" s="58"/>
      <c r="D261" s="57"/>
      <c r="E261" s="57"/>
      <c r="F261" s="57"/>
      <c r="G261" s="57"/>
      <c r="H261" s="57"/>
      <c r="I261" s="57"/>
      <c r="J261" s="57"/>
      <c r="K261" s="58"/>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row>
    <row r="262" spans="1:37" ht="15.75" customHeight="1">
      <c r="A262" s="56"/>
      <c r="B262" s="57"/>
      <c r="C262" s="58"/>
      <c r="D262" s="57"/>
      <c r="E262" s="57"/>
      <c r="F262" s="57"/>
      <c r="G262" s="57"/>
      <c r="H262" s="57"/>
      <c r="I262" s="57"/>
      <c r="J262" s="57"/>
      <c r="K262" s="58"/>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row>
    <row r="263" spans="1:37" ht="15.75" customHeight="1">
      <c r="A263" s="56"/>
      <c r="B263" s="57"/>
      <c r="C263" s="58"/>
      <c r="D263" s="57"/>
      <c r="E263" s="57"/>
      <c r="F263" s="57"/>
      <c r="G263" s="57"/>
      <c r="H263" s="57"/>
      <c r="I263" s="57"/>
      <c r="J263" s="57"/>
      <c r="K263" s="58"/>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row>
    <row r="264" spans="1:37" ht="15.75" customHeight="1">
      <c r="A264" s="56"/>
      <c r="B264" s="57"/>
      <c r="C264" s="58"/>
      <c r="D264" s="57"/>
      <c r="E264" s="57"/>
      <c r="F264" s="57"/>
      <c r="G264" s="57"/>
      <c r="H264" s="57"/>
      <c r="I264" s="57"/>
      <c r="J264" s="57"/>
      <c r="K264" s="58"/>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row>
    <row r="265" spans="1:37" ht="15.75" customHeight="1">
      <c r="A265" s="56"/>
      <c r="B265" s="57"/>
      <c r="C265" s="58"/>
      <c r="D265" s="57"/>
      <c r="E265" s="57"/>
      <c r="F265" s="57"/>
      <c r="G265" s="57"/>
      <c r="H265" s="57"/>
      <c r="I265" s="57"/>
      <c r="J265" s="57"/>
      <c r="K265" s="58"/>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row>
    <row r="266" spans="1:37" ht="15.75" customHeight="1">
      <c r="A266" s="56"/>
      <c r="B266" s="57"/>
      <c r="C266" s="58"/>
      <c r="D266" s="57"/>
      <c r="E266" s="57"/>
      <c r="F266" s="57"/>
      <c r="G266" s="57"/>
      <c r="H266" s="57"/>
      <c r="I266" s="57"/>
      <c r="J266" s="57"/>
      <c r="K266" s="58"/>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row>
    <row r="267" spans="1:37" ht="15.75" customHeight="1">
      <c r="A267" s="56"/>
      <c r="B267" s="57"/>
      <c r="C267" s="58"/>
      <c r="D267" s="57"/>
      <c r="E267" s="57"/>
      <c r="F267" s="57"/>
      <c r="G267" s="57"/>
      <c r="H267" s="57"/>
      <c r="I267" s="57"/>
      <c r="J267" s="57"/>
      <c r="K267" s="58"/>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row>
    <row r="268" spans="1:37" ht="15.75" customHeight="1">
      <c r="A268" s="56"/>
      <c r="B268" s="57"/>
      <c r="C268" s="58"/>
      <c r="D268" s="57"/>
      <c r="E268" s="57"/>
      <c r="F268" s="57"/>
      <c r="G268" s="57"/>
      <c r="H268" s="57"/>
      <c r="I268" s="57"/>
      <c r="J268" s="57"/>
      <c r="K268" s="58"/>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row>
    <row r="269" spans="1:37" ht="15.75" customHeight="1">
      <c r="A269" s="56"/>
      <c r="B269" s="57"/>
      <c r="C269" s="58"/>
      <c r="D269" s="57"/>
      <c r="E269" s="57"/>
      <c r="F269" s="57"/>
      <c r="G269" s="57"/>
      <c r="H269" s="57"/>
      <c r="I269" s="57"/>
      <c r="J269" s="57"/>
      <c r="K269" s="58"/>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row>
    <row r="270" spans="1:37" ht="15.75" customHeight="1">
      <c r="A270" s="56"/>
      <c r="B270" s="57"/>
      <c r="C270" s="58"/>
      <c r="D270" s="57"/>
      <c r="E270" s="57"/>
      <c r="F270" s="57"/>
      <c r="G270" s="57"/>
      <c r="H270" s="57"/>
      <c r="I270" s="57"/>
      <c r="J270" s="57"/>
      <c r="K270" s="58"/>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row>
    <row r="271" spans="1:37" ht="15.75" customHeight="1">
      <c r="A271" s="56"/>
      <c r="B271" s="57"/>
      <c r="C271" s="58"/>
      <c r="D271" s="57"/>
      <c r="E271" s="57"/>
      <c r="F271" s="57"/>
      <c r="G271" s="57"/>
      <c r="H271" s="57"/>
      <c r="I271" s="57"/>
      <c r="J271" s="57"/>
      <c r="K271" s="58"/>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row>
    <row r="272" spans="1:37" ht="15.75" customHeight="1">
      <c r="A272" s="56"/>
      <c r="B272" s="57"/>
      <c r="C272" s="58"/>
      <c r="D272" s="57"/>
      <c r="E272" s="57"/>
      <c r="F272" s="57"/>
      <c r="G272" s="57"/>
      <c r="H272" s="57"/>
      <c r="I272" s="57"/>
      <c r="J272" s="57"/>
      <c r="K272" s="58"/>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row>
    <row r="273" spans="1:37" ht="15.75" customHeight="1">
      <c r="A273" s="56"/>
      <c r="B273" s="57"/>
      <c r="C273" s="58"/>
      <c r="D273" s="57"/>
      <c r="E273" s="57"/>
      <c r="F273" s="57"/>
      <c r="G273" s="57"/>
      <c r="H273" s="57"/>
      <c r="I273" s="57"/>
      <c r="J273" s="57"/>
      <c r="K273" s="58"/>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row>
    <row r="274" spans="1:37" ht="15.75" customHeight="1">
      <c r="A274" s="56"/>
      <c r="B274" s="57"/>
      <c r="C274" s="58"/>
      <c r="D274" s="57"/>
      <c r="E274" s="57"/>
      <c r="F274" s="57"/>
      <c r="G274" s="57"/>
      <c r="H274" s="57"/>
      <c r="I274" s="57"/>
      <c r="J274" s="57"/>
      <c r="K274" s="58"/>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row>
    <row r="275" spans="1:37" ht="15.75" customHeight="1">
      <c r="A275" s="56"/>
      <c r="B275" s="57"/>
      <c r="C275" s="58"/>
      <c r="D275" s="57"/>
      <c r="E275" s="57"/>
      <c r="F275" s="57"/>
      <c r="G275" s="57"/>
      <c r="H275" s="57"/>
      <c r="I275" s="57"/>
      <c r="J275" s="57"/>
      <c r="K275" s="58"/>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row>
    <row r="276" spans="1:37" ht="15.75" customHeight="1">
      <c r="A276" s="56"/>
      <c r="B276" s="57"/>
      <c r="C276" s="58"/>
      <c r="D276" s="57"/>
      <c r="E276" s="57"/>
      <c r="F276" s="57"/>
      <c r="G276" s="57"/>
      <c r="H276" s="57"/>
      <c r="I276" s="57"/>
      <c r="J276" s="57"/>
      <c r="K276" s="58"/>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row>
    <row r="277" spans="1:37" ht="15.75" customHeight="1">
      <c r="A277" s="56"/>
      <c r="B277" s="57"/>
      <c r="C277" s="58"/>
      <c r="D277" s="57"/>
      <c r="E277" s="57"/>
      <c r="F277" s="57"/>
      <c r="G277" s="57"/>
      <c r="H277" s="57"/>
      <c r="I277" s="57"/>
      <c r="J277" s="57"/>
      <c r="K277" s="58"/>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row>
    <row r="278" spans="1:37" ht="15.75" customHeight="1">
      <c r="A278" s="56"/>
      <c r="B278" s="57"/>
      <c r="C278" s="58"/>
      <c r="D278" s="57"/>
      <c r="E278" s="57"/>
      <c r="F278" s="57"/>
      <c r="G278" s="57"/>
      <c r="H278" s="57"/>
      <c r="I278" s="57"/>
      <c r="J278" s="57"/>
      <c r="K278" s="58"/>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row>
    <row r="279" spans="1:37" ht="15.75" customHeight="1">
      <c r="A279" s="56"/>
      <c r="B279" s="57"/>
      <c r="C279" s="58"/>
      <c r="D279" s="57"/>
      <c r="E279" s="57"/>
      <c r="F279" s="57"/>
      <c r="G279" s="57"/>
      <c r="H279" s="57"/>
      <c r="I279" s="57"/>
      <c r="J279" s="57"/>
      <c r="K279" s="58"/>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row>
    <row r="280" spans="1:37" ht="15.75" customHeight="1">
      <c r="A280" s="56"/>
      <c r="B280" s="57"/>
      <c r="C280" s="58"/>
      <c r="D280" s="57"/>
      <c r="E280" s="57"/>
      <c r="F280" s="57"/>
      <c r="G280" s="57"/>
      <c r="H280" s="57"/>
      <c r="I280" s="57"/>
      <c r="J280" s="57"/>
      <c r="K280" s="58"/>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row>
    <row r="281" spans="1:37" ht="15.75" customHeight="1">
      <c r="A281" s="56"/>
      <c r="B281" s="57"/>
      <c r="C281" s="58"/>
      <c r="D281" s="57"/>
      <c r="E281" s="57"/>
      <c r="F281" s="57"/>
      <c r="G281" s="57"/>
      <c r="H281" s="57"/>
      <c r="I281" s="57"/>
      <c r="J281" s="57"/>
      <c r="K281" s="58"/>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row>
    <row r="282" spans="1:37" ht="15.75" customHeight="1">
      <c r="A282" s="56"/>
      <c r="B282" s="57"/>
      <c r="C282" s="58"/>
      <c r="D282" s="57"/>
      <c r="E282" s="57"/>
      <c r="F282" s="57"/>
      <c r="G282" s="57"/>
      <c r="H282" s="57"/>
      <c r="I282" s="57"/>
      <c r="J282" s="57"/>
      <c r="K282" s="58"/>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row>
    <row r="283" spans="1:37" ht="15.75" customHeight="1">
      <c r="A283" s="56"/>
      <c r="B283" s="57"/>
      <c r="C283" s="58"/>
      <c r="D283" s="57"/>
      <c r="E283" s="57"/>
      <c r="F283" s="57"/>
      <c r="G283" s="57"/>
      <c r="H283" s="57"/>
      <c r="I283" s="57"/>
      <c r="J283" s="57"/>
      <c r="K283" s="58"/>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row>
    <row r="284" spans="1:37" ht="15.75" customHeight="1">
      <c r="A284" s="56"/>
      <c r="B284" s="57"/>
      <c r="C284" s="58"/>
      <c r="D284" s="57"/>
      <c r="E284" s="57"/>
      <c r="F284" s="57"/>
      <c r="G284" s="57"/>
      <c r="H284" s="57"/>
      <c r="I284" s="57"/>
      <c r="J284" s="57"/>
      <c r="K284" s="58"/>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row>
    <row r="285" spans="1:37" ht="15.75" customHeight="1">
      <c r="A285" s="56"/>
      <c r="B285" s="57"/>
      <c r="C285" s="58"/>
      <c r="D285" s="57"/>
      <c r="E285" s="57"/>
      <c r="F285" s="57"/>
      <c r="G285" s="57"/>
      <c r="H285" s="57"/>
      <c r="I285" s="57"/>
      <c r="J285" s="57"/>
      <c r="K285" s="58"/>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row>
    <row r="286" spans="1:37" ht="15.75" customHeight="1">
      <c r="A286" s="56"/>
      <c r="B286" s="57"/>
      <c r="C286" s="58"/>
      <c r="D286" s="57"/>
      <c r="E286" s="57"/>
      <c r="F286" s="57"/>
      <c r="G286" s="57"/>
      <c r="H286" s="57"/>
      <c r="I286" s="57"/>
      <c r="J286" s="57"/>
      <c r="K286" s="58"/>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row>
    <row r="287" spans="1:37" ht="15.75" customHeight="1">
      <c r="A287" s="56"/>
      <c r="B287" s="57"/>
      <c r="C287" s="58"/>
      <c r="D287" s="57"/>
      <c r="E287" s="57"/>
      <c r="F287" s="57"/>
      <c r="G287" s="57"/>
      <c r="H287" s="57"/>
      <c r="I287" s="57"/>
      <c r="J287" s="57"/>
      <c r="K287" s="58"/>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row>
    <row r="288" spans="1:37" ht="15.75" customHeight="1">
      <c r="A288" s="56"/>
      <c r="B288" s="57"/>
      <c r="C288" s="58"/>
      <c r="D288" s="57"/>
      <c r="E288" s="57"/>
      <c r="F288" s="57"/>
      <c r="G288" s="57"/>
      <c r="H288" s="57"/>
      <c r="I288" s="57"/>
      <c r="J288" s="57"/>
      <c r="K288" s="58"/>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row>
    <row r="289" spans="1:37" ht="15.75" customHeight="1">
      <c r="A289" s="56"/>
      <c r="B289" s="57"/>
      <c r="C289" s="58"/>
      <c r="D289" s="57"/>
      <c r="E289" s="57"/>
      <c r="F289" s="57"/>
      <c r="G289" s="57"/>
      <c r="H289" s="57"/>
      <c r="I289" s="57"/>
      <c r="J289" s="57"/>
      <c r="K289" s="58"/>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row>
    <row r="290" spans="1:37" ht="15.75" customHeight="1">
      <c r="A290" s="56"/>
      <c r="B290" s="57"/>
      <c r="C290" s="58"/>
      <c r="D290" s="57"/>
      <c r="E290" s="57"/>
      <c r="F290" s="57"/>
      <c r="G290" s="57"/>
      <c r="H290" s="57"/>
      <c r="I290" s="57"/>
      <c r="J290" s="57"/>
      <c r="K290" s="58"/>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row>
    <row r="291" spans="1:37" ht="15.75" customHeight="1">
      <c r="A291" s="56"/>
      <c r="B291" s="57"/>
      <c r="C291" s="58"/>
      <c r="D291" s="57"/>
      <c r="E291" s="57"/>
      <c r="F291" s="57"/>
      <c r="G291" s="57"/>
      <c r="H291" s="57"/>
      <c r="I291" s="57"/>
      <c r="J291" s="57"/>
      <c r="K291" s="58"/>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row>
    <row r="292" spans="1:37" ht="15.75" customHeight="1">
      <c r="A292" s="56"/>
      <c r="B292" s="57"/>
      <c r="C292" s="58"/>
      <c r="D292" s="57"/>
      <c r="E292" s="57"/>
      <c r="F292" s="57"/>
      <c r="G292" s="57"/>
      <c r="H292" s="57"/>
      <c r="I292" s="57"/>
      <c r="J292" s="57"/>
      <c r="K292" s="58"/>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row>
    <row r="293" spans="1:37" ht="15.75" customHeight="1">
      <c r="A293" s="56"/>
      <c r="B293" s="57"/>
      <c r="C293" s="58"/>
      <c r="D293" s="57"/>
      <c r="E293" s="57"/>
      <c r="F293" s="57"/>
      <c r="G293" s="57"/>
      <c r="H293" s="57"/>
      <c r="I293" s="57"/>
      <c r="J293" s="57"/>
      <c r="K293" s="58"/>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row>
    <row r="294" spans="1:37" ht="15.75" customHeight="1">
      <c r="A294" s="56"/>
      <c r="B294" s="57"/>
      <c r="C294" s="58"/>
      <c r="D294" s="57"/>
      <c r="E294" s="57"/>
      <c r="F294" s="57"/>
      <c r="G294" s="57"/>
      <c r="H294" s="57"/>
      <c r="I294" s="57"/>
      <c r="J294" s="57"/>
      <c r="K294" s="58"/>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row>
    <row r="295" spans="1:37" ht="15.75" customHeight="1">
      <c r="A295" s="56"/>
      <c r="B295" s="57"/>
      <c r="C295" s="58"/>
      <c r="D295" s="57"/>
      <c r="E295" s="57"/>
      <c r="F295" s="57"/>
      <c r="G295" s="57"/>
      <c r="H295" s="57"/>
      <c r="I295" s="57"/>
      <c r="J295" s="57"/>
      <c r="K295" s="58"/>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row>
    <row r="296" spans="1:37" ht="15.75" customHeight="1">
      <c r="A296" s="56"/>
      <c r="B296" s="57"/>
      <c r="C296" s="58"/>
      <c r="D296" s="57"/>
      <c r="E296" s="57"/>
      <c r="F296" s="57"/>
      <c r="G296" s="57"/>
      <c r="H296" s="57"/>
      <c r="I296" s="57"/>
      <c r="J296" s="57"/>
      <c r="K296" s="58"/>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row>
    <row r="297" spans="1:37" ht="15.75" customHeight="1">
      <c r="A297" s="56"/>
      <c r="B297" s="57"/>
      <c r="C297" s="58"/>
      <c r="D297" s="57"/>
      <c r="E297" s="57"/>
      <c r="F297" s="57"/>
      <c r="G297" s="57"/>
      <c r="H297" s="57"/>
      <c r="I297" s="57"/>
      <c r="J297" s="57"/>
      <c r="K297" s="58"/>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row>
    <row r="298" spans="1:37" ht="15.75" customHeight="1">
      <c r="A298" s="56"/>
      <c r="B298" s="57"/>
      <c r="C298" s="58"/>
      <c r="D298" s="57"/>
      <c r="E298" s="57"/>
      <c r="F298" s="57"/>
      <c r="G298" s="57"/>
      <c r="H298" s="57"/>
      <c r="I298" s="57"/>
      <c r="J298" s="57"/>
      <c r="K298" s="58"/>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row>
    <row r="299" spans="1:37" ht="15.75" customHeight="1">
      <c r="A299" s="56"/>
      <c r="B299" s="57"/>
      <c r="C299" s="58"/>
      <c r="D299" s="57"/>
      <c r="E299" s="57"/>
      <c r="F299" s="57"/>
      <c r="G299" s="57"/>
      <c r="H299" s="57"/>
      <c r="I299" s="57"/>
      <c r="J299" s="57"/>
      <c r="K299" s="58"/>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row>
    <row r="300" spans="1:37" ht="15.75" customHeight="1">
      <c r="A300" s="56"/>
      <c r="B300" s="57"/>
      <c r="C300" s="58"/>
      <c r="D300" s="57"/>
      <c r="E300" s="57"/>
      <c r="F300" s="57"/>
      <c r="G300" s="57"/>
      <c r="H300" s="57"/>
      <c r="I300" s="57"/>
      <c r="J300" s="57"/>
      <c r="K300" s="58"/>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row>
    <row r="301" spans="1:37" ht="15.75" customHeight="1">
      <c r="A301" s="56"/>
      <c r="B301" s="57"/>
      <c r="C301" s="58"/>
      <c r="D301" s="57"/>
      <c r="E301" s="57"/>
      <c r="F301" s="57"/>
      <c r="G301" s="57"/>
      <c r="H301" s="57"/>
      <c r="I301" s="57"/>
      <c r="J301" s="57"/>
      <c r="K301" s="58"/>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row>
    <row r="302" spans="1:37" ht="15.75" customHeight="1">
      <c r="A302" s="56"/>
      <c r="B302" s="57"/>
      <c r="C302" s="58"/>
      <c r="D302" s="57"/>
      <c r="E302" s="57"/>
      <c r="F302" s="57"/>
      <c r="G302" s="57"/>
      <c r="H302" s="57"/>
      <c r="I302" s="57"/>
      <c r="J302" s="57"/>
      <c r="K302" s="58"/>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row>
    <row r="303" spans="1:37" ht="15.75" customHeight="1">
      <c r="A303" s="56"/>
      <c r="B303" s="57"/>
      <c r="C303" s="58"/>
      <c r="D303" s="57"/>
      <c r="E303" s="57"/>
      <c r="F303" s="57"/>
      <c r="G303" s="57"/>
      <c r="H303" s="57"/>
      <c r="I303" s="57"/>
      <c r="J303" s="57"/>
      <c r="K303" s="58"/>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row>
    <row r="304" spans="1:37" ht="15.75" customHeight="1">
      <c r="A304" s="56"/>
      <c r="B304" s="57"/>
      <c r="C304" s="58"/>
      <c r="D304" s="57"/>
      <c r="E304" s="57"/>
      <c r="F304" s="57"/>
      <c r="G304" s="57"/>
      <c r="H304" s="57"/>
      <c r="I304" s="57"/>
      <c r="J304" s="57"/>
      <c r="K304" s="58"/>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row>
    <row r="305" spans="1:37" ht="15.75" customHeight="1">
      <c r="A305" s="56"/>
      <c r="B305" s="57"/>
      <c r="C305" s="58"/>
      <c r="D305" s="57"/>
      <c r="E305" s="57"/>
      <c r="F305" s="57"/>
      <c r="G305" s="57"/>
      <c r="H305" s="57"/>
      <c r="I305" s="57"/>
      <c r="J305" s="57"/>
      <c r="K305" s="58"/>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row>
    <row r="306" spans="1:37" ht="15.75" customHeight="1">
      <c r="A306" s="56"/>
      <c r="B306" s="57"/>
      <c r="C306" s="58"/>
      <c r="D306" s="57"/>
      <c r="E306" s="57"/>
      <c r="F306" s="57"/>
      <c r="G306" s="57"/>
      <c r="H306" s="57"/>
      <c r="I306" s="57"/>
      <c r="J306" s="57"/>
      <c r="K306" s="58"/>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row>
    <row r="307" spans="1:37" ht="15.75" customHeight="1">
      <c r="A307" s="56"/>
      <c r="B307" s="57"/>
      <c r="C307" s="58"/>
      <c r="D307" s="57"/>
      <c r="E307" s="57"/>
      <c r="F307" s="57"/>
      <c r="G307" s="57"/>
      <c r="H307" s="57"/>
      <c r="I307" s="57"/>
      <c r="J307" s="57"/>
      <c r="K307" s="58"/>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row>
    <row r="308" spans="1:37" ht="15.75" customHeight="1">
      <c r="A308" s="56"/>
      <c r="B308" s="57"/>
      <c r="C308" s="58"/>
      <c r="D308" s="57"/>
      <c r="E308" s="57"/>
      <c r="F308" s="57"/>
      <c r="G308" s="57"/>
      <c r="H308" s="57"/>
      <c r="I308" s="57"/>
      <c r="J308" s="57"/>
      <c r="K308" s="58"/>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row>
    <row r="309" spans="1:37" ht="15.75" customHeight="1">
      <c r="A309" s="56"/>
      <c r="B309" s="57"/>
      <c r="C309" s="58"/>
      <c r="D309" s="57"/>
      <c r="E309" s="57"/>
      <c r="F309" s="57"/>
      <c r="G309" s="57"/>
      <c r="H309" s="57"/>
      <c r="I309" s="57"/>
      <c r="J309" s="57"/>
      <c r="K309" s="58"/>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row>
    <row r="310" spans="1:37" ht="15.75" customHeight="1">
      <c r="A310" s="56"/>
      <c r="B310" s="57"/>
      <c r="C310" s="58"/>
      <c r="D310" s="57"/>
      <c r="E310" s="57"/>
      <c r="F310" s="57"/>
      <c r="G310" s="57"/>
      <c r="H310" s="57"/>
      <c r="I310" s="57"/>
      <c r="J310" s="57"/>
      <c r="K310" s="58"/>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row>
    <row r="311" spans="1:37" ht="15.75" customHeight="1">
      <c r="A311" s="56"/>
      <c r="B311" s="57"/>
      <c r="C311" s="58"/>
      <c r="D311" s="57"/>
      <c r="E311" s="57"/>
      <c r="F311" s="57"/>
      <c r="G311" s="57"/>
      <c r="H311" s="57"/>
      <c r="I311" s="57"/>
      <c r="J311" s="57"/>
      <c r="K311" s="58"/>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row>
    <row r="312" spans="1:37" ht="15.75" customHeight="1">
      <c r="A312" s="56"/>
      <c r="B312" s="57"/>
      <c r="C312" s="58"/>
      <c r="D312" s="57"/>
      <c r="E312" s="57"/>
      <c r="F312" s="57"/>
      <c r="G312" s="57"/>
      <c r="H312" s="57"/>
      <c r="I312" s="57"/>
      <c r="J312" s="57"/>
      <c r="K312" s="58"/>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row>
    <row r="313" spans="1:37" ht="15.75" customHeight="1">
      <c r="A313" s="56"/>
      <c r="B313" s="57"/>
      <c r="C313" s="58"/>
      <c r="D313" s="57"/>
      <c r="E313" s="57"/>
      <c r="F313" s="57"/>
      <c r="G313" s="57"/>
      <c r="H313" s="57"/>
      <c r="I313" s="57"/>
      <c r="J313" s="57"/>
      <c r="K313" s="58"/>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row>
    <row r="314" spans="1:37" ht="15.75" customHeight="1">
      <c r="A314" s="56"/>
      <c r="B314" s="57"/>
      <c r="C314" s="58"/>
      <c r="D314" s="57"/>
      <c r="E314" s="57"/>
      <c r="F314" s="57"/>
      <c r="G314" s="57"/>
      <c r="H314" s="57"/>
      <c r="I314" s="57"/>
      <c r="J314" s="57"/>
      <c r="K314" s="58"/>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row>
    <row r="315" spans="1:37" ht="15.75" customHeight="1">
      <c r="A315" s="56"/>
      <c r="B315" s="57"/>
      <c r="C315" s="58"/>
      <c r="D315" s="57"/>
      <c r="E315" s="57"/>
      <c r="F315" s="57"/>
      <c r="G315" s="57"/>
      <c r="H315" s="57"/>
      <c r="I315" s="57"/>
      <c r="J315" s="57"/>
      <c r="K315" s="58"/>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row>
    <row r="316" spans="1:37" ht="15.75" customHeight="1">
      <c r="A316" s="56"/>
      <c r="B316" s="57"/>
      <c r="C316" s="58"/>
      <c r="D316" s="57"/>
      <c r="E316" s="57"/>
      <c r="F316" s="57"/>
      <c r="G316" s="57"/>
      <c r="H316" s="57"/>
      <c r="I316" s="57"/>
      <c r="J316" s="57"/>
      <c r="K316" s="58"/>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row>
    <row r="317" spans="1:37" ht="15.75" customHeight="1">
      <c r="A317" s="56"/>
      <c r="B317" s="57"/>
      <c r="C317" s="58"/>
      <c r="D317" s="57"/>
      <c r="E317" s="57"/>
      <c r="F317" s="57"/>
      <c r="G317" s="57"/>
      <c r="H317" s="57"/>
      <c r="I317" s="57"/>
      <c r="J317" s="57"/>
      <c r="K317" s="58"/>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row>
    <row r="318" spans="1:37" ht="15.75" customHeight="1">
      <c r="A318" s="56"/>
      <c r="B318" s="57"/>
      <c r="C318" s="58"/>
      <c r="D318" s="57"/>
      <c r="E318" s="57"/>
      <c r="F318" s="57"/>
      <c r="G318" s="57"/>
      <c r="H318" s="57"/>
      <c r="I318" s="57"/>
      <c r="J318" s="57"/>
      <c r="K318" s="58"/>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row>
    <row r="319" spans="1:37" ht="15.75" customHeight="1">
      <c r="A319" s="56"/>
      <c r="B319" s="57"/>
      <c r="C319" s="58"/>
      <c r="D319" s="57"/>
      <c r="E319" s="57"/>
      <c r="F319" s="57"/>
      <c r="G319" s="57"/>
      <c r="H319" s="57"/>
      <c r="I319" s="57"/>
      <c r="J319" s="57"/>
      <c r="K319" s="58"/>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row>
    <row r="320" spans="1:37" ht="15.75" customHeight="1">
      <c r="A320" s="56"/>
      <c r="B320" s="57"/>
      <c r="C320" s="58"/>
      <c r="D320" s="57"/>
      <c r="E320" s="57"/>
      <c r="F320" s="57"/>
      <c r="G320" s="57"/>
      <c r="H320" s="57"/>
      <c r="I320" s="57"/>
      <c r="J320" s="57"/>
      <c r="K320" s="58"/>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row>
    <row r="321" spans="1:37" ht="15.75" customHeight="1">
      <c r="A321" s="56"/>
      <c r="B321" s="57"/>
      <c r="C321" s="58"/>
      <c r="D321" s="57"/>
      <c r="E321" s="57"/>
      <c r="F321" s="57"/>
      <c r="G321" s="57"/>
      <c r="H321" s="57"/>
      <c r="I321" s="57"/>
      <c r="J321" s="57"/>
      <c r="K321" s="58"/>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row>
    <row r="322" spans="1:37" ht="15.75" customHeight="1">
      <c r="A322" s="56"/>
      <c r="B322" s="57"/>
      <c r="C322" s="58"/>
      <c r="D322" s="57"/>
      <c r="E322" s="57"/>
      <c r="F322" s="57"/>
      <c r="G322" s="57"/>
      <c r="H322" s="57"/>
      <c r="I322" s="57"/>
      <c r="J322" s="57"/>
      <c r="K322" s="58"/>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row>
    <row r="323" spans="1:37" ht="15.75" customHeight="1">
      <c r="A323" s="56"/>
      <c r="B323" s="57"/>
      <c r="C323" s="58"/>
      <c r="D323" s="57"/>
      <c r="E323" s="57"/>
      <c r="F323" s="57"/>
      <c r="G323" s="57"/>
      <c r="H323" s="57"/>
      <c r="I323" s="57"/>
      <c r="J323" s="57"/>
      <c r="K323" s="58"/>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row>
    <row r="324" spans="1:37" ht="15.75" customHeight="1">
      <c r="A324" s="56"/>
      <c r="B324" s="57"/>
      <c r="C324" s="58"/>
      <c r="D324" s="57"/>
      <c r="E324" s="57"/>
      <c r="F324" s="57"/>
      <c r="G324" s="57"/>
      <c r="H324" s="57"/>
      <c r="I324" s="57"/>
      <c r="J324" s="57"/>
      <c r="K324" s="58"/>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row>
    <row r="325" spans="1:37" ht="15.75" customHeight="1">
      <c r="A325" s="56"/>
      <c r="B325" s="57"/>
      <c r="C325" s="58"/>
      <c r="D325" s="57"/>
      <c r="E325" s="57"/>
      <c r="F325" s="57"/>
      <c r="G325" s="57"/>
      <c r="H325" s="57"/>
      <c r="I325" s="57"/>
      <c r="J325" s="57"/>
      <c r="K325" s="58"/>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row>
    <row r="326" spans="1:37" ht="15.75" customHeight="1">
      <c r="A326" s="56"/>
      <c r="B326" s="57"/>
      <c r="C326" s="58"/>
      <c r="D326" s="57"/>
      <c r="E326" s="57"/>
      <c r="F326" s="57"/>
      <c r="G326" s="57"/>
      <c r="H326" s="57"/>
      <c r="I326" s="57"/>
      <c r="J326" s="57"/>
      <c r="K326" s="58"/>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row>
    <row r="327" spans="1:37" ht="15.75" customHeight="1">
      <c r="A327" s="56"/>
      <c r="B327" s="57"/>
      <c r="C327" s="58"/>
      <c r="D327" s="57"/>
      <c r="E327" s="57"/>
      <c r="F327" s="57"/>
      <c r="G327" s="57"/>
      <c r="H327" s="57"/>
      <c r="I327" s="57"/>
      <c r="J327" s="57"/>
      <c r="K327" s="58"/>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row>
    <row r="328" spans="1:37" ht="15.75" customHeight="1">
      <c r="A328" s="56"/>
      <c r="B328" s="57"/>
      <c r="C328" s="58"/>
      <c r="D328" s="57"/>
      <c r="E328" s="57"/>
      <c r="F328" s="57"/>
      <c r="G328" s="57"/>
      <c r="H328" s="57"/>
      <c r="I328" s="57"/>
      <c r="J328" s="57"/>
      <c r="K328" s="58"/>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row>
    <row r="329" spans="1:37" ht="15.75" customHeight="1">
      <c r="A329" s="56"/>
      <c r="B329" s="57"/>
      <c r="C329" s="58"/>
      <c r="D329" s="57"/>
      <c r="E329" s="57"/>
      <c r="F329" s="57"/>
      <c r="G329" s="57"/>
      <c r="H329" s="57"/>
      <c r="I329" s="57"/>
      <c r="J329" s="57"/>
      <c r="K329" s="58"/>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row>
    <row r="330" spans="1:37" ht="15.75" customHeight="1">
      <c r="A330" s="56"/>
      <c r="B330" s="57"/>
      <c r="C330" s="58"/>
      <c r="D330" s="57"/>
      <c r="E330" s="57"/>
      <c r="F330" s="57"/>
      <c r="G330" s="57"/>
      <c r="H330" s="57"/>
      <c r="I330" s="57"/>
      <c r="J330" s="57"/>
      <c r="K330" s="58"/>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row>
    <row r="331" spans="1:37" ht="15.75" customHeight="1">
      <c r="A331" s="56"/>
      <c r="B331" s="57"/>
      <c r="C331" s="58"/>
      <c r="D331" s="57"/>
      <c r="E331" s="57"/>
      <c r="F331" s="57"/>
      <c r="G331" s="57"/>
      <c r="H331" s="57"/>
      <c r="I331" s="57"/>
      <c r="J331" s="57"/>
      <c r="K331" s="58"/>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row>
    <row r="332" spans="1:37" ht="15.75" customHeight="1">
      <c r="A332" s="56"/>
      <c r="B332" s="57"/>
      <c r="C332" s="58"/>
      <c r="D332" s="57"/>
      <c r="E332" s="57"/>
      <c r="F332" s="57"/>
      <c r="G332" s="57"/>
      <c r="H332" s="57"/>
      <c r="I332" s="57"/>
      <c r="J332" s="57"/>
      <c r="K332" s="58"/>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row>
    <row r="333" spans="1:37" ht="15.75" customHeight="1">
      <c r="A333" s="56"/>
      <c r="B333" s="57"/>
      <c r="C333" s="58"/>
      <c r="D333" s="57"/>
      <c r="E333" s="57"/>
      <c r="F333" s="57"/>
      <c r="G333" s="57"/>
      <c r="H333" s="57"/>
      <c r="I333" s="57"/>
      <c r="J333" s="57"/>
      <c r="K333" s="58"/>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row>
    <row r="334" spans="1:37" ht="15.75" customHeight="1">
      <c r="A334" s="56"/>
      <c r="B334" s="57"/>
      <c r="C334" s="58"/>
      <c r="D334" s="57"/>
      <c r="E334" s="57"/>
      <c r="F334" s="57"/>
      <c r="G334" s="57"/>
      <c r="H334" s="57"/>
      <c r="I334" s="57"/>
      <c r="J334" s="57"/>
      <c r="K334" s="58"/>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row>
    <row r="335" spans="1:37" ht="15.75" customHeight="1">
      <c r="A335" s="56"/>
      <c r="B335" s="57"/>
      <c r="C335" s="58"/>
      <c r="D335" s="57"/>
      <c r="E335" s="57"/>
      <c r="F335" s="57"/>
      <c r="G335" s="57"/>
      <c r="H335" s="57"/>
      <c r="I335" s="57"/>
      <c r="J335" s="57"/>
      <c r="K335" s="58"/>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row>
    <row r="336" spans="1:37" ht="15.75" customHeight="1">
      <c r="A336" s="56"/>
      <c r="B336" s="57"/>
      <c r="C336" s="58"/>
      <c r="D336" s="57"/>
      <c r="E336" s="57"/>
      <c r="F336" s="57"/>
      <c r="G336" s="57"/>
      <c r="H336" s="57"/>
      <c r="I336" s="57"/>
      <c r="J336" s="57"/>
      <c r="K336" s="58"/>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row>
    <row r="337" spans="1:37" ht="15.75" customHeight="1">
      <c r="A337" s="56"/>
      <c r="B337" s="57"/>
      <c r="C337" s="58"/>
      <c r="D337" s="57"/>
      <c r="E337" s="57"/>
      <c r="F337" s="57"/>
      <c r="G337" s="57"/>
      <c r="H337" s="57"/>
      <c r="I337" s="57"/>
      <c r="J337" s="57"/>
      <c r="K337" s="58"/>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row>
    <row r="338" spans="1:37" ht="15.75" customHeight="1">
      <c r="A338" s="56"/>
      <c r="B338" s="57"/>
      <c r="C338" s="58"/>
      <c r="D338" s="57"/>
      <c r="E338" s="57"/>
      <c r="F338" s="57"/>
      <c r="G338" s="57"/>
      <c r="H338" s="57"/>
      <c r="I338" s="57"/>
      <c r="J338" s="57"/>
      <c r="K338" s="58"/>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row>
    <row r="339" spans="1:37" ht="15.75" customHeight="1">
      <c r="A339" s="56"/>
      <c r="B339" s="57"/>
      <c r="C339" s="58"/>
      <c r="D339" s="57"/>
      <c r="E339" s="57"/>
      <c r="F339" s="57"/>
      <c r="G339" s="57"/>
      <c r="H339" s="57"/>
      <c r="I339" s="57"/>
      <c r="J339" s="57"/>
      <c r="K339" s="58"/>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row>
    <row r="340" spans="1:37" ht="15.75" customHeight="1">
      <c r="A340" s="56"/>
      <c r="B340" s="57"/>
      <c r="C340" s="58"/>
      <c r="D340" s="57"/>
      <c r="E340" s="57"/>
      <c r="F340" s="57"/>
      <c r="G340" s="57"/>
      <c r="H340" s="57"/>
      <c r="I340" s="57"/>
      <c r="J340" s="57"/>
      <c r="K340" s="58"/>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row>
    <row r="341" spans="1:37" ht="15.75" customHeight="1">
      <c r="A341" s="56"/>
      <c r="B341" s="57"/>
      <c r="C341" s="58"/>
      <c r="D341" s="57"/>
      <c r="E341" s="57"/>
      <c r="F341" s="57"/>
      <c r="G341" s="57"/>
      <c r="H341" s="57"/>
      <c r="I341" s="57"/>
      <c r="J341" s="57"/>
      <c r="K341" s="58"/>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row>
    <row r="342" spans="1:37" ht="15.75" customHeight="1">
      <c r="A342" s="56"/>
      <c r="B342" s="57"/>
      <c r="C342" s="58"/>
      <c r="D342" s="57"/>
      <c r="E342" s="57"/>
      <c r="F342" s="57"/>
      <c r="G342" s="57"/>
      <c r="H342" s="57"/>
      <c r="I342" s="57"/>
      <c r="J342" s="57"/>
      <c r="K342" s="58"/>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row>
    <row r="343" spans="1:37" ht="15.75" customHeight="1">
      <c r="A343" s="56"/>
      <c r="B343" s="57"/>
      <c r="C343" s="58"/>
      <c r="D343" s="57"/>
      <c r="E343" s="57"/>
      <c r="F343" s="57"/>
      <c r="G343" s="57"/>
      <c r="H343" s="57"/>
      <c r="I343" s="57"/>
      <c r="J343" s="57"/>
      <c r="K343" s="58"/>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row>
    <row r="344" spans="1:37" ht="15.75" customHeight="1">
      <c r="A344" s="56"/>
      <c r="B344" s="57"/>
      <c r="C344" s="58"/>
      <c r="D344" s="57"/>
      <c r="E344" s="57"/>
      <c r="F344" s="57"/>
      <c r="G344" s="57"/>
      <c r="H344" s="57"/>
      <c r="I344" s="57"/>
      <c r="J344" s="57"/>
      <c r="K344" s="58"/>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row>
    <row r="345" spans="1:37" ht="15.75" customHeight="1">
      <c r="A345" s="56"/>
      <c r="B345" s="57"/>
      <c r="C345" s="58"/>
      <c r="D345" s="57"/>
      <c r="E345" s="57"/>
      <c r="F345" s="57"/>
      <c r="G345" s="57"/>
      <c r="H345" s="57"/>
      <c r="I345" s="57"/>
      <c r="J345" s="57"/>
      <c r="K345" s="58"/>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row>
    <row r="346" spans="1:37" ht="15.75" customHeight="1">
      <c r="A346" s="56"/>
      <c r="B346" s="57"/>
      <c r="C346" s="58"/>
      <c r="D346" s="57"/>
      <c r="E346" s="57"/>
      <c r="F346" s="57"/>
      <c r="G346" s="57"/>
      <c r="H346" s="57"/>
      <c r="I346" s="57"/>
      <c r="J346" s="57"/>
      <c r="K346" s="58"/>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row>
    <row r="347" spans="1:37" ht="15.75" customHeight="1">
      <c r="A347" s="56"/>
      <c r="B347" s="57"/>
      <c r="C347" s="58"/>
      <c r="D347" s="57"/>
      <c r="E347" s="57"/>
      <c r="F347" s="57"/>
      <c r="G347" s="57"/>
      <c r="H347" s="57"/>
      <c r="I347" s="57"/>
      <c r="J347" s="57"/>
      <c r="K347" s="58"/>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row>
    <row r="348" spans="1:37" ht="15.75" customHeight="1">
      <c r="A348" s="56"/>
      <c r="B348" s="57"/>
      <c r="C348" s="58"/>
      <c r="D348" s="57"/>
      <c r="E348" s="57"/>
      <c r="F348" s="57"/>
      <c r="G348" s="57"/>
      <c r="H348" s="57"/>
      <c r="I348" s="57"/>
      <c r="J348" s="57"/>
      <c r="K348" s="58"/>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row>
    <row r="349" spans="1:37" ht="15.75" customHeight="1">
      <c r="A349" s="56"/>
      <c r="B349" s="57"/>
      <c r="C349" s="58"/>
      <c r="D349" s="57"/>
      <c r="E349" s="57"/>
      <c r="F349" s="57"/>
      <c r="G349" s="57"/>
      <c r="H349" s="57"/>
      <c r="I349" s="57"/>
      <c r="J349" s="57"/>
      <c r="K349" s="58"/>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row>
    <row r="350" spans="1:37" ht="15.75" customHeight="1">
      <c r="A350" s="56"/>
      <c r="B350" s="57"/>
      <c r="C350" s="58"/>
      <c r="D350" s="57"/>
      <c r="E350" s="57"/>
      <c r="F350" s="57"/>
      <c r="G350" s="57"/>
      <c r="H350" s="57"/>
      <c r="I350" s="57"/>
      <c r="J350" s="57"/>
      <c r="K350" s="58"/>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row>
    <row r="351" spans="1:37" ht="15.75" customHeight="1">
      <c r="A351" s="56"/>
      <c r="B351" s="57"/>
      <c r="C351" s="58"/>
      <c r="D351" s="57"/>
      <c r="E351" s="57"/>
      <c r="F351" s="57"/>
      <c r="G351" s="57"/>
      <c r="H351" s="57"/>
      <c r="I351" s="57"/>
      <c r="J351" s="57"/>
      <c r="K351" s="58"/>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row>
    <row r="352" spans="1:37" ht="15.75" customHeight="1">
      <c r="A352" s="56"/>
      <c r="B352" s="57"/>
      <c r="C352" s="58"/>
      <c r="D352" s="57"/>
      <c r="E352" s="57"/>
      <c r="F352" s="57"/>
      <c r="G352" s="57"/>
      <c r="H352" s="57"/>
      <c r="I352" s="57"/>
      <c r="J352" s="57"/>
      <c r="K352" s="58"/>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row>
    <row r="353" spans="1:37" ht="15.75" customHeight="1">
      <c r="A353" s="56"/>
      <c r="B353" s="57"/>
      <c r="C353" s="58"/>
      <c r="D353" s="57"/>
      <c r="E353" s="57"/>
      <c r="F353" s="57"/>
      <c r="G353" s="57"/>
      <c r="H353" s="57"/>
      <c r="I353" s="57"/>
      <c r="J353" s="57"/>
      <c r="K353" s="58"/>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row>
    <row r="354" spans="1:37" ht="15.75" customHeight="1">
      <c r="A354" s="56"/>
      <c r="B354" s="57"/>
      <c r="C354" s="58"/>
      <c r="D354" s="57"/>
      <c r="E354" s="57"/>
      <c r="F354" s="57"/>
      <c r="G354" s="57"/>
      <c r="H354" s="57"/>
      <c r="I354" s="57"/>
      <c r="J354" s="57"/>
      <c r="K354" s="58"/>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row>
    <row r="355" spans="1:37" ht="15.75" customHeight="1">
      <c r="A355" s="56"/>
      <c r="B355" s="57"/>
      <c r="C355" s="58"/>
      <c r="D355" s="57"/>
      <c r="E355" s="57"/>
      <c r="F355" s="57"/>
      <c r="G355" s="57"/>
      <c r="H355" s="57"/>
      <c r="I355" s="57"/>
      <c r="J355" s="57"/>
      <c r="K355" s="58"/>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row>
    <row r="356" spans="1:37" ht="15.75" customHeight="1">
      <c r="A356" s="56"/>
      <c r="B356" s="57"/>
      <c r="C356" s="58"/>
      <c r="D356" s="57"/>
      <c r="E356" s="57"/>
      <c r="F356" s="57"/>
      <c r="G356" s="57"/>
      <c r="H356" s="57"/>
      <c r="I356" s="57"/>
      <c r="J356" s="57"/>
      <c r="K356" s="58"/>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row>
    <row r="357" spans="1:37" ht="15.75" customHeight="1">
      <c r="A357" s="56"/>
      <c r="B357" s="57"/>
      <c r="C357" s="58"/>
      <c r="D357" s="57"/>
      <c r="E357" s="57"/>
      <c r="F357" s="57"/>
      <c r="G357" s="57"/>
      <c r="H357" s="57"/>
      <c r="I357" s="57"/>
      <c r="J357" s="57"/>
      <c r="K357" s="58"/>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row>
    <row r="358" spans="1:37" ht="15.75" customHeight="1">
      <c r="A358" s="56"/>
      <c r="B358" s="57"/>
      <c r="C358" s="58"/>
      <c r="D358" s="57"/>
      <c r="E358" s="57"/>
      <c r="F358" s="57"/>
      <c r="G358" s="57"/>
      <c r="H358" s="57"/>
      <c r="I358" s="57"/>
      <c r="J358" s="57"/>
      <c r="K358" s="58"/>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row>
    <row r="359" spans="1:37" ht="15.75" customHeight="1">
      <c r="A359" s="56"/>
      <c r="B359" s="57"/>
      <c r="C359" s="58"/>
      <c r="D359" s="57"/>
      <c r="E359" s="57"/>
      <c r="F359" s="57"/>
      <c r="G359" s="57"/>
      <c r="H359" s="57"/>
      <c r="I359" s="57"/>
      <c r="J359" s="57"/>
      <c r="K359" s="58"/>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row>
    <row r="360" spans="1:37" ht="15.75" customHeight="1">
      <c r="A360" s="56"/>
      <c r="B360" s="57"/>
      <c r="C360" s="58"/>
      <c r="D360" s="57"/>
      <c r="E360" s="57"/>
      <c r="F360" s="57"/>
      <c r="G360" s="57"/>
      <c r="H360" s="57"/>
      <c r="I360" s="57"/>
      <c r="J360" s="57"/>
      <c r="K360" s="58"/>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row>
    <row r="361" spans="1:37" ht="15.75" customHeight="1">
      <c r="A361" s="56"/>
      <c r="B361" s="57"/>
      <c r="C361" s="58"/>
      <c r="D361" s="57"/>
      <c r="E361" s="57"/>
      <c r="F361" s="57"/>
      <c r="G361" s="57"/>
      <c r="H361" s="57"/>
      <c r="I361" s="57"/>
      <c r="J361" s="57"/>
      <c r="K361" s="58"/>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row>
    <row r="362" spans="1:37" ht="15.75" customHeight="1">
      <c r="A362" s="56"/>
      <c r="B362" s="57"/>
      <c r="C362" s="58"/>
      <c r="D362" s="57"/>
      <c r="E362" s="57"/>
      <c r="F362" s="57"/>
      <c r="G362" s="57"/>
      <c r="H362" s="57"/>
      <c r="I362" s="57"/>
      <c r="J362" s="57"/>
      <c r="K362" s="58"/>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row>
    <row r="363" spans="1:37" ht="15.75" customHeight="1">
      <c r="A363" s="56"/>
      <c r="B363" s="57"/>
      <c r="C363" s="58"/>
      <c r="D363" s="57"/>
      <c r="E363" s="57"/>
      <c r="F363" s="57"/>
      <c r="G363" s="57"/>
      <c r="H363" s="57"/>
      <c r="I363" s="57"/>
      <c r="J363" s="57"/>
      <c r="K363" s="58"/>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row>
    <row r="364" spans="1:37" ht="15.75" customHeight="1">
      <c r="A364" s="56"/>
      <c r="B364" s="57"/>
      <c r="C364" s="58"/>
      <c r="D364" s="57"/>
      <c r="E364" s="57"/>
      <c r="F364" s="57"/>
      <c r="G364" s="57"/>
      <c r="H364" s="57"/>
      <c r="I364" s="57"/>
      <c r="J364" s="57"/>
      <c r="K364" s="58"/>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row>
    <row r="365" spans="1:37" ht="15.75" customHeight="1">
      <c r="A365" s="56"/>
      <c r="B365" s="57"/>
      <c r="C365" s="58"/>
      <c r="D365" s="57"/>
      <c r="E365" s="57"/>
      <c r="F365" s="57"/>
      <c r="G365" s="57"/>
      <c r="H365" s="57"/>
      <c r="I365" s="57"/>
      <c r="J365" s="57"/>
      <c r="K365" s="58"/>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row>
    <row r="366" spans="1:37" ht="15.75" customHeight="1">
      <c r="A366" s="56"/>
      <c r="B366" s="57"/>
      <c r="C366" s="58"/>
      <c r="D366" s="57"/>
      <c r="E366" s="57"/>
      <c r="F366" s="57"/>
      <c r="G366" s="57"/>
      <c r="H366" s="57"/>
      <c r="I366" s="57"/>
      <c r="J366" s="57"/>
      <c r="K366" s="58"/>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row>
    <row r="367" spans="1:37" ht="15.75" customHeight="1">
      <c r="A367" s="56"/>
      <c r="B367" s="57"/>
      <c r="C367" s="58"/>
      <c r="D367" s="57"/>
      <c r="E367" s="57"/>
      <c r="F367" s="57"/>
      <c r="G367" s="57"/>
      <c r="H367" s="57"/>
      <c r="I367" s="57"/>
      <c r="J367" s="57"/>
      <c r="K367" s="58"/>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row>
    <row r="368" spans="1:37" ht="15.75" customHeight="1">
      <c r="A368" s="56"/>
      <c r="B368" s="57"/>
      <c r="C368" s="58"/>
      <c r="D368" s="57"/>
      <c r="E368" s="57"/>
      <c r="F368" s="57"/>
      <c r="G368" s="57"/>
      <c r="H368" s="57"/>
      <c r="I368" s="57"/>
      <c r="J368" s="57"/>
      <c r="K368" s="58"/>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row>
    <row r="369" spans="1:37" ht="15.75" customHeight="1">
      <c r="A369" s="56"/>
      <c r="B369" s="57"/>
      <c r="C369" s="58"/>
      <c r="D369" s="57"/>
      <c r="E369" s="57"/>
      <c r="F369" s="57"/>
      <c r="G369" s="57"/>
      <c r="H369" s="57"/>
      <c r="I369" s="57"/>
      <c r="J369" s="57"/>
      <c r="K369" s="58"/>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row>
    <row r="370" spans="1:37" ht="15.75" customHeight="1">
      <c r="A370" s="56"/>
      <c r="B370" s="57"/>
      <c r="C370" s="58"/>
      <c r="D370" s="57"/>
      <c r="E370" s="57"/>
      <c r="F370" s="57"/>
      <c r="G370" s="57"/>
      <c r="H370" s="57"/>
      <c r="I370" s="57"/>
      <c r="J370" s="57"/>
      <c r="K370" s="58"/>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row>
    <row r="371" spans="1:37" ht="15.75" customHeight="1">
      <c r="A371" s="56"/>
      <c r="B371" s="57"/>
      <c r="C371" s="58"/>
      <c r="D371" s="57"/>
      <c r="E371" s="57"/>
      <c r="F371" s="57"/>
      <c r="G371" s="57"/>
      <c r="H371" s="57"/>
      <c r="I371" s="57"/>
      <c r="J371" s="57"/>
      <c r="K371" s="58"/>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row>
    <row r="372" spans="1:37" ht="15.75" customHeight="1">
      <c r="A372" s="56"/>
      <c r="B372" s="57"/>
      <c r="C372" s="58"/>
      <c r="D372" s="57"/>
      <c r="E372" s="57"/>
      <c r="F372" s="57"/>
      <c r="G372" s="57"/>
      <c r="H372" s="57"/>
      <c r="I372" s="57"/>
      <c r="J372" s="57"/>
      <c r="K372" s="58"/>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row>
    <row r="373" spans="1:37" ht="15.75" customHeight="1">
      <c r="A373" s="56"/>
      <c r="B373" s="57"/>
      <c r="C373" s="58"/>
      <c r="D373" s="57"/>
      <c r="E373" s="57"/>
      <c r="F373" s="57"/>
      <c r="G373" s="57"/>
      <c r="H373" s="57"/>
      <c r="I373" s="57"/>
      <c r="J373" s="57"/>
      <c r="K373" s="58"/>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row>
    <row r="374" spans="1:37" ht="15.75" customHeight="1">
      <c r="A374" s="56"/>
      <c r="B374" s="57"/>
      <c r="C374" s="58"/>
      <c r="D374" s="57"/>
      <c r="E374" s="57"/>
      <c r="F374" s="57"/>
      <c r="G374" s="57"/>
      <c r="H374" s="57"/>
      <c r="I374" s="57"/>
      <c r="J374" s="57"/>
      <c r="K374" s="58"/>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row>
    <row r="375" spans="1:37" ht="15.75" customHeight="1">
      <c r="A375" s="56"/>
      <c r="B375" s="57"/>
      <c r="C375" s="58"/>
      <c r="D375" s="57"/>
      <c r="E375" s="57"/>
      <c r="F375" s="57"/>
      <c r="G375" s="57"/>
      <c r="H375" s="57"/>
      <c r="I375" s="57"/>
      <c r="J375" s="57"/>
      <c r="K375" s="58"/>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row>
    <row r="376" spans="1:37" ht="15.75" customHeight="1">
      <c r="A376" s="56"/>
      <c r="B376" s="57"/>
      <c r="C376" s="58"/>
      <c r="D376" s="57"/>
      <c r="E376" s="57"/>
      <c r="F376" s="57"/>
      <c r="G376" s="57"/>
      <c r="H376" s="57"/>
      <c r="I376" s="57"/>
      <c r="J376" s="57"/>
      <c r="K376" s="58"/>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row>
    <row r="377" spans="1:37" ht="15.75" customHeight="1">
      <c r="A377" s="56"/>
      <c r="B377" s="57"/>
      <c r="C377" s="58"/>
      <c r="D377" s="57"/>
      <c r="E377" s="57"/>
      <c r="F377" s="57"/>
      <c r="G377" s="57"/>
      <c r="H377" s="57"/>
      <c r="I377" s="57"/>
      <c r="J377" s="57"/>
      <c r="K377" s="58"/>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row>
    <row r="378" spans="1:37" ht="15.75" customHeight="1">
      <c r="A378" s="56"/>
      <c r="B378" s="57"/>
      <c r="C378" s="58"/>
      <c r="D378" s="57"/>
      <c r="E378" s="57"/>
      <c r="F378" s="57"/>
      <c r="G378" s="57"/>
      <c r="H378" s="57"/>
      <c r="I378" s="57"/>
      <c r="J378" s="57"/>
      <c r="K378" s="58"/>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row>
    <row r="379" spans="1:37" ht="15.75" customHeight="1">
      <c r="A379" s="56"/>
      <c r="B379" s="57"/>
      <c r="C379" s="58"/>
      <c r="D379" s="57"/>
      <c r="E379" s="57"/>
      <c r="F379" s="57"/>
      <c r="G379" s="57"/>
      <c r="H379" s="57"/>
      <c r="I379" s="57"/>
      <c r="J379" s="57"/>
      <c r="K379" s="58"/>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row>
    <row r="380" spans="1:37" ht="15.75" customHeight="1">
      <c r="A380" s="56"/>
      <c r="B380" s="57"/>
      <c r="C380" s="58"/>
      <c r="D380" s="57"/>
      <c r="E380" s="57"/>
      <c r="F380" s="57"/>
      <c r="G380" s="57"/>
      <c r="H380" s="57"/>
      <c r="I380" s="57"/>
      <c r="J380" s="57"/>
      <c r="K380" s="58"/>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row>
    <row r="381" spans="1:37" ht="15.75" customHeight="1">
      <c r="A381" s="56"/>
      <c r="B381" s="57"/>
      <c r="C381" s="58"/>
      <c r="D381" s="57"/>
      <c r="E381" s="57"/>
      <c r="F381" s="57"/>
      <c r="G381" s="57"/>
      <c r="H381" s="57"/>
      <c r="I381" s="57"/>
      <c r="J381" s="57"/>
      <c r="K381" s="58"/>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row>
    <row r="382" spans="1:37" ht="15.75" customHeight="1">
      <c r="A382" s="56"/>
      <c r="B382" s="57"/>
      <c r="C382" s="58"/>
      <c r="D382" s="57"/>
      <c r="E382" s="57"/>
      <c r="F382" s="57"/>
      <c r="G382" s="57"/>
      <c r="H382" s="57"/>
      <c r="I382" s="57"/>
      <c r="J382" s="57"/>
      <c r="K382" s="58"/>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row>
    <row r="383" spans="1:37" ht="15.75" customHeight="1">
      <c r="A383" s="56"/>
      <c r="B383" s="57"/>
      <c r="C383" s="58"/>
      <c r="D383" s="57"/>
      <c r="E383" s="57"/>
      <c r="F383" s="57"/>
      <c r="G383" s="57"/>
      <c r="H383" s="57"/>
      <c r="I383" s="57"/>
      <c r="J383" s="57"/>
      <c r="K383" s="58"/>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row>
    <row r="384" spans="1:37" ht="15.75" customHeight="1">
      <c r="A384" s="56"/>
      <c r="B384" s="57"/>
      <c r="C384" s="58"/>
      <c r="D384" s="57"/>
      <c r="E384" s="57"/>
      <c r="F384" s="57"/>
      <c r="G384" s="57"/>
      <c r="H384" s="57"/>
      <c r="I384" s="57"/>
      <c r="J384" s="57"/>
      <c r="K384" s="58"/>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row>
    <row r="385" spans="1:37" ht="15.75" customHeight="1">
      <c r="A385" s="56"/>
      <c r="B385" s="57"/>
      <c r="C385" s="58"/>
      <c r="D385" s="57"/>
      <c r="E385" s="57"/>
      <c r="F385" s="57"/>
      <c r="G385" s="57"/>
      <c r="H385" s="57"/>
      <c r="I385" s="57"/>
      <c r="J385" s="57"/>
      <c r="K385" s="58"/>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row>
    <row r="386" spans="1:37" ht="15.75" customHeight="1">
      <c r="A386" s="56"/>
      <c r="B386" s="57"/>
      <c r="C386" s="58"/>
      <c r="D386" s="57"/>
      <c r="E386" s="57"/>
      <c r="F386" s="57"/>
      <c r="G386" s="57"/>
      <c r="H386" s="57"/>
      <c r="I386" s="57"/>
      <c r="J386" s="57"/>
      <c r="K386" s="58"/>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row>
    <row r="387" spans="1:37" ht="15.75" customHeight="1">
      <c r="A387" s="56"/>
      <c r="B387" s="57"/>
      <c r="C387" s="58"/>
      <c r="D387" s="57"/>
      <c r="E387" s="57"/>
      <c r="F387" s="57"/>
      <c r="G387" s="57"/>
      <c r="H387" s="57"/>
      <c r="I387" s="57"/>
      <c r="J387" s="57"/>
      <c r="K387" s="58"/>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row>
    <row r="388" spans="1:37" ht="15.75" customHeight="1">
      <c r="A388" s="56"/>
      <c r="B388" s="57"/>
      <c r="C388" s="58"/>
      <c r="D388" s="57"/>
      <c r="E388" s="57"/>
      <c r="F388" s="57"/>
      <c r="G388" s="57"/>
      <c r="H388" s="57"/>
      <c r="I388" s="57"/>
      <c r="J388" s="57"/>
      <c r="K388" s="58"/>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row>
    <row r="389" spans="1:37" ht="15.75" customHeight="1">
      <c r="A389" s="56"/>
      <c r="B389" s="57"/>
      <c r="C389" s="58"/>
      <c r="D389" s="57"/>
      <c r="E389" s="57"/>
      <c r="F389" s="57"/>
      <c r="G389" s="57"/>
      <c r="H389" s="57"/>
      <c r="I389" s="57"/>
      <c r="J389" s="57"/>
      <c r="K389" s="58"/>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row>
    <row r="390" spans="1:37" ht="15.75" customHeight="1">
      <c r="A390" s="56"/>
      <c r="B390" s="57"/>
      <c r="C390" s="58"/>
      <c r="D390" s="57"/>
      <c r="E390" s="57"/>
      <c r="F390" s="57"/>
      <c r="G390" s="57"/>
      <c r="H390" s="57"/>
      <c r="I390" s="57"/>
      <c r="J390" s="57"/>
      <c r="K390" s="58"/>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row>
    <row r="391" spans="1:37" ht="15.75" customHeight="1">
      <c r="A391" s="56"/>
      <c r="B391" s="57"/>
      <c r="C391" s="58"/>
      <c r="D391" s="57"/>
      <c r="E391" s="57"/>
      <c r="F391" s="57"/>
      <c r="G391" s="57"/>
      <c r="H391" s="57"/>
      <c r="I391" s="57"/>
      <c r="J391" s="57"/>
      <c r="K391" s="58"/>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row>
    <row r="392" spans="1:37" ht="15.75" customHeight="1">
      <c r="A392" s="56"/>
      <c r="B392" s="57"/>
      <c r="C392" s="58"/>
      <c r="D392" s="57"/>
      <c r="E392" s="57"/>
      <c r="F392" s="57"/>
      <c r="G392" s="57"/>
      <c r="H392" s="57"/>
      <c r="I392" s="57"/>
      <c r="J392" s="57"/>
      <c r="K392" s="58"/>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row>
    <row r="393" spans="1:37" ht="15.75" customHeight="1">
      <c r="A393" s="56"/>
      <c r="B393" s="57"/>
      <c r="C393" s="58"/>
      <c r="D393" s="57"/>
      <c r="E393" s="57"/>
      <c r="F393" s="57"/>
      <c r="G393" s="57"/>
      <c r="H393" s="57"/>
      <c r="I393" s="57"/>
      <c r="J393" s="57"/>
      <c r="K393" s="58"/>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row>
    <row r="394" spans="1:37" ht="15.75" customHeight="1">
      <c r="A394" s="56"/>
      <c r="B394" s="57"/>
      <c r="C394" s="58"/>
      <c r="D394" s="57"/>
      <c r="E394" s="57"/>
      <c r="F394" s="57"/>
      <c r="G394" s="57"/>
      <c r="H394" s="57"/>
      <c r="I394" s="57"/>
      <c r="J394" s="57"/>
      <c r="K394" s="58"/>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row>
    <row r="395" spans="1:37" ht="15.75" customHeight="1">
      <c r="A395" s="56"/>
      <c r="B395" s="57"/>
      <c r="C395" s="58"/>
      <c r="D395" s="57"/>
      <c r="E395" s="57"/>
      <c r="F395" s="57"/>
      <c r="G395" s="57"/>
      <c r="H395" s="57"/>
      <c r="I395" s="57"/>
      <c r="J395" s="57"/>
      <c r="K395" s="58"/>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row>
    <row r="396" spans="1:37" ht="15.75" customHeight="1">
      <c r="A396" s="56"/>
      <c r="B396" s="57"/>
      <c r="C396" s="58"/>
      <c r="D396" s="57"/>
      <c r="E396" s="57"/>
      <c r="F396" s="57"/>
      <c r="G396" s="57"/>
      <c r="H396" s="57"/>
      <c r="I396" s="57"/>
      <c r="J396" s="57"/>
      <c r="K396" s="58"/>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row>
    <row r="397" spans="1:37" ht="15.75" customHeight="1">
      <c r="A397" s="56"/>
      <c r="B397" s="57"/>
      <c r="C397" s="58"/>
      <c r="D397" s="57"/>
      <c r="E397" s="57"/>
      <c r="F397" s="57"/>
      <c r="G397" s="57"/>
      <c r="H397" s="57"/>
      <c r="I397" s="57"/>
      <c r="J397" s="57"/>
      <c r="K397" s="58"/>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row>
    <row r="398" spans="1:37" ht="15.75" customHeight="1">
      <c r="A398" s="56"/>
      <c r="B398" s="57"/>
      <c r="C398" s="58"/>
      <c r="D398" s="57"/>
      <c r="E398" s="57"/>
      <c r="F398" s="57"/>
      <c r="G398" s="57"/>
      <c r="H398" s="57"/>
      <c r="I398" s="57"/>
      <c r="J398" s="57"/>
      <c r="K398" s="58"/>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row>
    <row r="399" spans="1:37" ht="15.75" customHeight="1">
      <c r="A399" s="56"/>
      <c r="B399" s="57"/>
      <c r="C399" s="58"/>
      <c r="D399" s="57"/>
      <c r="E399" s="57"/>
      <c r="F399" s="57"/>
      <c r="G399" s="57"/>
      <c r="H399" s="57"/>
      <c r="I399" s="57"/>
      <c r="J399" s="57"/>
      <c r="K399" s="58"/>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row>
    <row r="400" spans="1:37" ht="15.75" customHeight="1">
      <c r="A400" s="56"/>
      <c r="B400" s="57"/>
      <c r="C400" s="58"/>
      <c r="D400" s="57"/>
      <c r="E400" s="57"/>
      <c r="F400" s="57"/>
      <c r="G400" s="57"/>
      <c r="H400" s="57"/>
      <c r="I400" s="57"/>
      <c r="J400" s="57"/>
      <c r="K400" s="58"/>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row>
    <row r="401" spans="1:37" ht="15.75" customHeight="1">
      <c r="A401" s="56"/>
      <c r="B401" s="57"/>
      <c r="C401" s="58"/>
      <c r="D401" s="57"/>
      <c r="E401" s="57"/>
      <c r="F401" s="57"/>
      <c r="G401" s="57"/>
      <c r="H401" s="57"/>
      <c r="I401" s="57"/>
      <c r="J401" s="57"/>
      <c r="K401" s="58"/>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row>
    <row r="402" spans="1:37" ht="15.75" customHeight="1">
      <c r="A402" s="56"/>
      <c r="B402" s="57"/>
      <c r="C402" s="58"/>
      <c r="D402" s="57"/>
      <c r="E402" s="57"/>
      <c r="F402" s="57"/>
      <c r="G402" s="57"/>
      <c r="H402" s="57"/>
      <c r="I402" s="57"/>
      <c r="J402" s="57"/>
      <c r="K402" s="58"/>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row>
    <row r="403" spans="1:37" ht="15.75" customHeight="1">
      <c r="A403" s="56"/>
      <c r="B403" s="57"/>
      <c r="C403" s="58"/>
      <c r="D403" s="57"/>
      <c r="E403" s="57"/>
      <c r="F403" s="57"/>
      <c r="G403" s="57"/>
      <c r="H403" s="57"/>
      <c r="I403" s="57"/>
      <c r="J403" s="57"/>
      <c r="K403" s="58"/>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row>
    <row r="404" spans="1:37" ht="15.75" customHeight="1">
      <c r="A404" s="56"/>
      <c r="B404" s="57"/>
      <c r="C404" s="58"/>
      <c r="D404" s="57"/>
      <c r="E404" s="57"/>
      <c r="F404" s="57"/>
      <c r="G404" s="57"/>
      <c r="H404" s="57"/>
      <c r="I404" s="57"/>
      <c r="J404" s="57"/>
      <c r="K404" s="58"/>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row>
    <row r="405" spans="1:37" ht="15.75" customHeight="1">
      <c r="A405" s="56"/>
      <c r="B405" s="57"/>
      <c r="C405" s="58"/>
      <c r="D405" s="57"/>
      <c r="E405" s="57"/>
      <c r="F405" s="57"/>
      <c r="G405" s="57"/>
      <c r="H405" s="57"/>
      <c r="I405" s="57"/>
      <c r="J405" s="57"/>
      <c r="K405" s="58"/>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row>
    <row r="406" spans="1:37" ht="15.75" customHeight="1">
      <c r="A406" s="56"/>
      <c r="B406" s="57"/>
      <c r="C406" s="58"/>
      <c r="D406" s="57"/>
      <c r="E406" s="57"/>
      <c r="F406" s="57"/>
      <c r="G406" s="57"/>
      <c r="H406" s="57"/>
      <c r="I406" s="57"/>
      <c r="J406" s="57"/>
      <c r="K406" s="58"/>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row>
    <row r="407" spans="1:37" ht="15.75" customHeight="1">
      <c r="A407" s="56"/>
      <c r="B407" s="57"/>
      <c r="C407" s="58"/>
      <c r="D407" s="57"/>
      <c r="E407" s="57"/>
      <c r="F407" s="57"/>
      <c r="G407" s="57"/>
      <c r="H407" s="57"/>
      <c r="I407" s="57"/>
      <c r="J407" s="57"/>
      <c r="K407" s="58"/>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row>
    <row r="408" spans="1:37" ht="15.75" customHeight="1">
      <c r="A408" s="56"/>
      <c r="B408" s="57"/>
      <c r="C408" s="58"/>
      <c r="D408" s="57"/>
      <c r="E408" s="57"/>
      <c r="F408" s="57"/>
      <c r="G408" s="57"/>
      <c r="H408" s="57"/>
      <c r="I408" s="57"/>
      <c r="J408" s="57"/>
      <c r="K408" s="58"/>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row>
    <row r="409" spans="1:37" ht="15.75" customHeight="1">
      <c r="A409" s="56"/>
      <c r="B409" s="57"/>
      <c r="C409" s="58"/>
      <c r="D409" s="57"/>
      <c r="E409" s="57"/>
      <c r="F409" s="57"/>
      <c r="G409" s="57"/>
      <c r="H409" s="57"/>
      <c r="I409" s="57"/>
      <c r="J409" s="57"/>
      <c r="K409" s="58"/>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row>
    <row r="410" spans="1:37" ht="15.75" customHeight="1">
      <c r="A410" s="56"/>
      <c r="B410" s="57"/>
      <c r="C410" s="58"/>
      <c r="D410" s="57"/>
      <c r="E410" s="57"/>
      <c r="F410" s="57"/>
      <c r="G410" s="57"/>
      <c r="H410" s="57"/>
      <c r="I410" s="57"/>
      <c r="J410" s="57"/>
      <c r="K410" s="58"/>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row>
    <row r="411" spans="1:37" ht="15.75" customHeight="1">
      <c r="A411" s="56"/>
      <c r="B411" s="57"/>
      <c r="C411" s="58"/>
      <c r="D411" s="57"/>
      <c r="E411" s="57"/>
      <c r="F411" s="57"/>
      <c r="G411" s="57"/>
      <c r="H411" s="57"/>
      <c r="I411" s="57"/>
      <c r="J411" s="57"/>
      <c r="K411" s="58"/>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row>
    <row r="412" spans="1:37" ht="15.75" customHeight="1">
      <c r="A412" s="56"/>
      <c r="B412" s="57"/>
      <c r="C412" s="58"/>
      <c r="D412" s="57"/>
      <c r="E412" s="57"/>
      <c r="F412" s="57"/>
      <c r="G412" s="57"/>
      <c r="H412" s="57"/>
      <c r="I412" s="57"/>
      <c r="J412" s="57"/>
      <c r="K412" s="58"/>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row>
    <row r="413" spans="1:37" ht="15.75" customHeight="1">
      <c r="A413" s="56"/>
      <c r="B413" s="57"/>
      <c r="C413" s="58"/>
      <c r="D413" s="57"/>
      <c r="E413" s="57"/>
      <c r="F413" s="57"/>
      <c r="G413" s="57"/>
      <c r="H413" s="57"/>
      <c r="I413" s="57"/>
      <c r="J413" s="57"/>
      <c r="K413" s="58"/>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row>
    <row r="414" spans="1:37" ht="15.75" customHeight="1">
      <c r="A414" s="56"/>
      <c r="B414" s="57"/>
      <c r="C414" s="58"/>
      <c r="D414" s="57"/>
      <c r="E414" s="57"/>
      <c r="F414" s="57"/>
      <c r="G414" s="57"/>
      <c r="H414" s="57"/>
      <c r="I414" s="57"/>
      <c r="J414" s="57"/>
      <c r="K414" s="58"/>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row>
    <row r="415" spans="1:37" ht="15.75" customHeight="1">
      <c r="A415" s="56"/>
      <c r="B415" s="57"/>
      <c r="C415" s="58"/>
      <c r="D415" s="57"/>
      <c r="E415" s="57"/>
      <c r="F415" s="57"/>
      <c r="G415" s="57"/>
      <c r="H415" s="57"/>
      <c r="I415" s="57"/>
      <c r="J415" s="57"/>
      <c r="K415" s="58"/>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row>
    <row r="416" spans="1:37" ht="15.75" customHeight="1">
      <c r="A416" s="56"/>
      <c r="B416" s="57"/>
      <c r="C416" s="58"/>
      <c r="D416" s="57"/>
      <c r="E416" s="57"/>
      <c r="F416" s="57"/>
      <c r="G416" s="57"/>
      <c r="H416" s="57"/>
      <c r="I416" s="57"/>
      <c r="J416" s="57"/>
      <c r="K416" s="58"/>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row>
    <row r="417" spans="1:37" ht="15.75" customHeight="1">
      <c r="A417" s="56"/>
      <c r="B417" s="57"/>
      <c r="C417" s="58"/>
      <c r="D417" s="57"/>
      <c r="E417" s="57"/>
      <c r="F417" s="57"/>
      <c r="G417" s="57"/>
      <c r="H417" s="57"/>
      <c r="I417" s="57"/>
      <c r="J417" s="57"/>
      <c r="K417" s="58"/>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row>
    <row r="418" spans="1:37" ht="15.75" customHeight="1">
      <c r="A418" s="56"/>
      <c r="B418" s="57"/>
      <c r="C418" s="58"/>
      <c r="D418" s="57"/>
      <c r="E418" s="57"/>
      <c r="F418" s="57"/>
      <c r="G418" s="57"/>
      <c r="H418" s="57"/>
      <c r="I418" s="57"/>
      <c r="J418" s="57"/>
      <c r="K418" s="58"/>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row>
    <row r="419" spans="1:37" ht="15.75" customHeight="1">
      <c r="A419" s="56"/>
      <c r="B419" s="57"/>
      <c r="C419" s="58"/>
      <c r="D419" s="57"/>
      <c r="E419" s="57"/>
      <c r="F419" s="57"/>
      <c r="G419" s="57"/>
      <c r="H419" s="57"/>
      <c r="I419" s="57"/>
      <c r="J419" s="57"/>
      <c r="K419" s="58"/>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row>
    <row r="420" spans="1:37" ht="15.75" customHeight="1">
      <c r="A420" s="56"/>
      <c r="B420" s="57"/>
      <c r="C420" s="58"/>
      <c r="D420" s="57"/>
      <c r="E420" s="57"/>
      <c r="F420" s="57"/>
      <c r="G420" s="57"/>
      <c r="H420" s="57"/>
      <c r="I420" s="57"/>
      <c r="J420" s="57"/>
      <c r="K420" s="58"/>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row>
    <row r="421" spans="1:37" ht="15.75" customHeight="1">
      <c r="A421" s="56"/>
      <c r="B421" s="57"/>
      <c r="C421" s="58"/>
      <c r="D421" s="57"/>
      <c r="E421" s="57"/>
      <c r="F421" s="57"/>
      <c r="G421" s="57"/>
      <c r="H421" s="57"/>
      <c r="I421" s="57"/>
      <c r="J421" s="57"/>
      <c r="K421" s="58"/>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row>
    <row r="422" spans="1:37" ht="15.75" customHeight="1">
      <c r="A422" s="56"/>
      <c r="B422" s="57"/>
      <c r="C422" s="58"/>
      <c r="D422" s="57"/>
      <c r="E422" s="57"/>
      <c r="F422" s="57"/>
      <c r="G422" s="57"/>
      <c r="H422" s="57"/>
      <c r="I422" s="57"/>
      <c r="J422" s="57"/>
      <c r="K422" s="58"/>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row>
    <row r="423" spans="1:37" ht="15.75" customHeight="1">
      <c r="A423" s="56"/>
      <c r="B423" s="57"/>
      <c r="C423" s="58"/>
      <c r="D423" s="57"/>
      <c r="E423" s="57"/>
      <c r="F423" s="57"/>
      <c r="G423" s="57"/>
      <c r="H423" s="57"/>
      <c r="I423" s="57"/>
      <c r="J423" s="57"/>
      <c r="K423" s="58"/>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row>
    <row r="424" spans="1:37" ht="15.75" customHeight="1">
      <c r="A424" s="56"/>
      <c r="B424" s="57"/>
      <c r="C424" s="58"/>
      <c r="D424" s="57"/>
      <c r="E424" s="57"/>
      <c r="F424" s="57"/>
      <c r="G424" s="57"/>
      <c r="H424" s="57"/>
      <c r="I424" s="57"/>
      <c r="J424" s="57"/>
      <c r="K424" s="58"/>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row>
    <row r="425" spans="1:37" ht="15.75" customHeight="1">
      <c r="A425" s="56"/>
      <c r="B425" s="57"/>
      <c r="C425" s="58"/>
      <c r="D425" s="57"/>
      <c r="E425" s="57"/>
      <c r="F425" s="57"/>
      <c r="G425" s="57"/>
      <c r="H425" s="57"/>
      <c r="I425" s="57"/>
      <c r="J425" s="57"/>
      <c r="K425" s="58"/>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row>
    <row r="426" spans="1:37" ht="15.75" customHeight="1">
      <c r="A426" s="56"/>
      <c r="B426" s="57"/>
      <c r="C426" s="58"/>
      <c r="D426" s="57"/>
      <c r="E426" s="57"/>
      <c r="F426" s="57"/>
      <c r="G426" s="57"/>
      <c r="H426" s="57"/>
      <c r="I426" s="57"/>
      <c r="J426" s="57"/>
      <c r="K426" s="58"/>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row>
    <row r="427" spans="1:37" ht="15.75" customHeight="1">
      <c r="A427" s="56"/>
      <c r="B427" s="57"/>
      <c r="C427" s="58"/>
      <c r="D427" s="57"/>
      <c r="E427" s="57"/>
      <c r="F427" s="57"/>
      <c r="G427" s="57"/>
      <c r="H427" s="57"/>
      <c r="I427" s="57"/>
      <c r="J427" s="57"/>
      <c r="K427" s="58"/>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row>
    <row r="428" spans="1:37" ht="15.75" customHeight="1">
      <c r="A428" s="56"/>
      <c r="B428" s="57"/>
      <c r="C428" s="58"/>
      <c r="D428" s="57"/>
      <c r="E428" s="57"/>
      <c r="F428" s="57"/>
      <c r="G428" s="57"/>
      <c r="H428" s="57"/>
      <c r="I428" s="57"/>
      <c r="J428" s="57"/>
      <c r="K428" s="58"/>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row>
    <row r="429" spans="1:37" ht="15.75" customHeight="1">
      <c r="A429" s="56"/>
      <c r="B429" s="57"/>
      <c r="C429" s="58"/>
      <c r="D429" s="57"/>
      <c r="E429" s="57"/>
      <c r="F429" s="57"/>
      <c r="G429" s="57"/>
      <c r="H429" s="57"/>
      <c r="I429" s="57"/>
      <c r="J429" s="57"/>
      <c r="K429" s="58"/>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row>
    <row r="430" spans="1:37" ht="15.75" customHeight="1">
      <c r="A430" s="56"/>
      <c r="B430" s="57"/>
      <c r="C430" s="58"/>
      <c r="D430" s="57"/>
      <c r="E430" s="57"/>
      <c r="F430" s="57"/>
      <c r="G430" s="57"/>
      <c r="H430" s="57"/>
      <c r="I430" s="57"/>
      <c r="J430" s="57"/>
      <c r="K430" s="58"/>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row>
    <row r="431" spans="1:37" ht="15.75" customHeight="1">
      <c r="A431" s="56"/>
      <c r="B431" s="57"/>
      <c r="C431" s="58"/>
      <c r="D431" s="57"/>
      <c r="E431" s="57"/>
      <c r="F431" s="57"/>
      <c r="G431" s="57"/>
      <c r="H431" s="57"/>
      <c r="I431" s="57"/>
      <c r="J431" s="57"/>
      <c r="K431" s="58"/>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row>
    <row r="432" spans="1:37" ht="15.75" customHeight="1">
      <c r="A432" s="56"/>
      <c r="B432" s="57"/>
      <c r="C432" s="58"/>
      <c r="D432" s="57"/>
      <c r="E432" s="57"/>
      <c r="F432" s="57"/>
      <c r="G432" s="57"/>
      <c r="H432" s="57"/>
      <c r="I432" s="57"/>
      <c r="J432" s="57"/>
      <c r="K432" s="58"/>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row>
    <row r="433" spans="1:37" ht="15.75" customHeight="1">
      <c r="A433" s="56"/>
      <c r="B433" s="57"/>
      <c r="C433" s="58"/>
      <c r="D433" s="57"/>
      <c r="E433" s="57"/>
      <c r="F433" s="57"/>
      <c r="G433" s="57"/>
      <c r="H433" s="57"/>
      <c r="I433" s="57"/>
      <c r="J433" s="57"/>
      <c r="K433" s="58"/>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row>
    <row r="434" spans="1:37" ht="15.75" customHeight="1">
      <c r="A434" s="56"/>
      <c r="B434" s="57"/>
      <c r="C434" s="58"/>
      <c r="D434" s="57"/>
      <c r="E434" s="57"/>
      <c r="F434" s="57"/>
      <c r="G434" s="57"/>
      <c r="H434" s="57"/>
      <c r="I434" s="57"/>
      <c r="J434" s="57"/>
      <c r="K434" s="58"/>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row>
    <row r="435" spans="1:37" ht="15.75" customHeight="1">
      <c r="A435" s="56"/>
      <c r="B435" s="57"/>
      <c r="C435" s="58"/>
      <c r="D435" s="57"/>
      <c r="E435" s="57"/>
      <c r="F435" s="57"/>
      <c r="G435" s="57"/>
      <c r="H435" s="57"/>
      <c r="I435" s="57"/>
      <c r="J435" s="57"/>
      <c r="K435" s="58"/>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row>
    <row r="436" spans="1:37" ht="15.75" customHeight="1">
      <c r="A436" s="56"/>
      <c r="B436" s="57"/>
      <c r="C436" s="58"/>
      <c r="D436" s="57"/>
      <c r="E436" s="57"/>
      <c r="F436" s="57"/>
      <c r="G436" s="57"/>
      <c r="H436" s="57"/>
      <c r="I436" s="57"/>
      <c r="J436" s="57"/>
      <c r="K436" s="58"/>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row>
    <row r="437" spans="1:37" ht="15.75" customHeight="1">
      <c r="A437" s="56"/>
      <c r="B437" s="57"/>
      <c r="C437" s="58"/>
      <c r="D437" s="57"/>
      <c r="E437" s="57"/>
      <c r="F437" s="57"/>
      <c r="G437" s="57"/>
      <c r="H437" s="57"/>
      <c r="I437" s="57"/>
      <c r="J437" s="57"/>
      <c r="K437" s="58"/>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row>
    <row r="438" spans="1:37" ht="15.75" customHeight="1">
      <c r="A438" s="56"/>
      <c r="B438" s="57"/>
      <c r="C438" s="58"/>
      <c r="D438" s="57"/>
      <c r="E438" s="57"/>
      <c r="F438" s="57"/>
      <c r="G438" s="57"/>
      <c r="H438" s="57"/>
      <c r="I438" s="57"/>
      <c r="J438" s="57"/>
      <c r="K438" s="58"/>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row>
    <row r="439" spans="1:37" ht="15.75" customHeight="1">
      <c r="A439" s="56"/>
      <c r="B439" s="57"/>
      <c r="C439" s="58"/>
      <c r="D439" s="57"/>
      <c r="E439" s="57"/>
      <c r="F439" s="57"/>
      <c r="G439" s="57"/>
      <c r="H439" s="57"/>
      <c r="I439" s="57"/>
      <c r="J439" s="57"/>
      <c r="K439" s="58"/>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row>
    <row r="440" spans="1:37" ht="15.75" customHeight="1">
      <c r="A440" s="56"/>
      <c r="B440" s="57"/>
      <c r="C440" s="58"/>
      <c r="D440" s="57"/>
      <c r="E440" s="57"/>
      <c r="F440" s="57"/>
      <c r="G440" s="57"/>
      <c r="H440" s="57"/>
      <c r="I440" s="57"/>
      <c r="J440" s="57"/>
      <c r="K440" s="58"/>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row>
    <row r="441" spans="1:37" ht="15.75" customHeight="1">
      <c r="A441" s="56"/>
      <c r="B441" s="57"/>
      <c r="C441" s="58"/>
      <c r="D441" s="57"/>
      <c r="E441" s="57"/>
      <c r="F441" s="57"/>
      <c r="G441" s="57"/>
      <c r="H441" s="57"/>
      <c r="I441" s="57"/>
      <c r="J441" s="57"/>
      <c r="K441" s="58"/>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row>
    <row r="442" spans="1:37" ht="15.75" customHeight="1">
      <c r="A442" s="56"/>
      <c r="B442" s="57"/>
      <c r="C442" s="58"/>
      <c r="D442" s="57"/>
      <c r="E442" s="57"/>
      <c r="F442" s="57"/>
      <c r="G442" s="57"/>
      <c r="H442" s="57"/>
      <c r="I442" s="57"/>
      <c r="J442" s="57"/>
      <c r="K442" s="58"/>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row>
    <row r="443" spans="1:37" ht="15.75" customHeight="1">
      <c r="A443" s="56"/>
      <c r="B443" s="57"/>
      <c r="C443" s="58"/>
      <c r="D443" s="57"/>
      <c r="E443" s="57"/>
      <c r="F443" s="57"/>
      <c r="G443" s="57"/>
      <c r="H443" s="57"/>
      <c r="I443" s="57"/>
      <c r="J443" s="57"/>
      <c r="K443" s="58"/>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row>
    <row r="444" spans="1:37" ht="15.75" customHeight="1">
      <c r="A444" s="56"/>
      <c r="B444" s="57"/>
      <c r="C444" s="58"/>
      <c r="D444" s="57"/>
      <c r="E444" s="57"/>
      <c r="F444" s="57"/>
      <c r="G444" s="57"/>
      <c r="H444" s="57"/>
      <c r="I444" s="57"/>
      <c r="J444" s="57"/>
      <c r="K444" s="58"/>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row>
    <row r="445" spans="1:37" ht="15.75" customHeight="1">
      <c r="A445" s="56"/>
      <c r="B445" s="57"/>
      <c r="C445" s="58"/>
      <c r="D445" s="57"/>
      <c r="E445" s="57"/>
      <c r="F445" s="57"/>
      <c r="G445" s="57"/>
      <c r="H445" s="57"/>
      <c r="I445" s="57"/>
      <c r="J445" s="57"/>
      <c r="K445" s="58"/>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row>
    <row r="446" spans="1:37" ht="15.75" customHeight="1">
      <c r="A446" s="56"/>
      <c r="B446" s="57"/>
      <c r="C446" s="58"/>
      <c r="D446" s="57"/>
      <c r="E446" s="57"/>
      <c r="F446" s="57"/>
      <c r="G446" s="57"/>
      <c r="H446" s="57"/>
      <c r="I446" s="57"/>
      <c r="J446" s="57"/>
      <c r="K446" s="58"/>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row>
    <row r="447" spans="1:37" ht="15.75" customHeight="1">
      <c r="A447" s="56"/>
      <c r="B447" s="57"/>
      <c r="C447" s="58"/>
      <c r="D447" s="57"/>
      <c r="E447" s="57"/>
      <c r="F447" s="57"/>
      <c r="G447" s="57"/>
      <c r="H447" s="57"/>
      <c r="I447" s="57"/>
      <c r="J447" s="57"/>
      <c r="K447" s="58"/>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row>
    <row r="448" spans="1:37" ht="15.75" customHeight="1">
      <c r="A448" s="56"/>
      <c r="B448" s="57"/>
      <c r="C448" s="58"/>
      <c r="D448" s="57"/>
      <c r="E448" s="57"/>
      <c r="F448" s="57"/>
      <c r="G448" s="57"/>
      <c r="H448" s="57"/>
      <c r="I448" s="57"/>
      <c r="J448" s="57"/>
      <c r="K448" s="58"/>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row>
    <row r="449" spans="1:37" ht="15.75" customHeight="1">
      <c r="A449" s="56"/>
      <c r="B449" s="57"/>
      <c r="C449" s="58"/>
      <c r="D449" s="57"/>
      <c r="E449" s="57"/>
      <c r="F449" s="57"/>
      <c r="G449" s="57"/>
      <c r="H449" s="57"/>
      <c r="I449" s="57"/>
      <c r="J449" s="57"/>
      <c r="K449" s="58"/>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row>
    <row r="450" spans="1:37" ht="15.75" customHeight="1">
      <c r="A450" s="56"/>
      <c r="B450" s="57"/>
      <c r="C450" s="58"/>
      <c r="D450" s="57"/>
      <c r="E450" s="57"/>
      <c r="F450" s="57"/>
      <c r="G450" s="57"/>
      <c r="H450" s="57"/>
      <c r="I450" s="57"/>
      <c r="J450" s="57"/>
      <c r="K450" s="58"/>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row>
    <row r="451" spans="1:37" ht="15.75" customHeight="1">
      <c r="A451" s="56"/>
      <c r="B451" s="57"/>
      <c r="C451" s="58"/>
      <c r="D451" s="57"/>
      <c r="E451" s="57"/>
      <c r="F451" s="57"/>
      <c r="G451" s="57"/>
      <c r="H451" s="57"/>
      <c r="I451" s="57"/>
      <c r="J451" s="57"/>
      <c r="K451" s="58"/>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row>
    <row r="452" spans="1:37" ht="15.75" customHeight="1">
      <c r="A452" s="56"/>
      <c r="B452" s="57"/>
      <c r="C452" s="58"/>
      <c r="D452" s="57"/>
      <c r="E452" s="57"/>
      <c r="F452" s="57"/>
      <c r="G452" s="57"/>
      <c r="H452" s="57"/>
      <c r="I452" s="57"/>
      <c r="J452" s="57"/>
      <c r="K452" s="58"/>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row>
    <row r="453" spans="1:37" ht="15.75" customHeight="1">
      <c r="A453" s="56"/>
      <c r="B453" s="57"/>
      <c r="C453" s="58"/>
      <c r="D453" s="57"/>
      <c r="E453" s="57"/>
      <c r="F453" s="57"/>
      <c r="G453" s="57"/>
      <c r="H453" s="57"/>
      <c r="I453" s="57"/>
      <c r="J453" s="57"/>
      <c r="K453" s="58"/>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row>
    <row r="454" spans="1:37" ht="15.75" customHeight="1">
      <c r="A454" s="56"/>
      <c r="B454" s="57"/>
      <c r="C454" s="58"/>
      <c r="D454" s="57"/>
      <c r="E454" s="57"/>
      <c r="F454" s="57"/>
      <c r="G454" s="57"/>
      <c r="H454" s="57"/>
      <c r="I454" s="57"/>
      <c r="J454" s="57"/>
      <c r="K454" s="58"/>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row>
    <row r="455" spans="1:37" ht="15.75" customHeight="1">
      <c r="A455" s="56"/>
      <c r="B455" s="57"/>
      <c r="C455" s="58"/>
      <c r="D455" s="57"/>
      <c r="E455" s="57"/>
      <c r="F455" s="57"/>
      <c r="G455" s="57"/>
      <c r="H455" s="57"/>
      <c r="I455" s="57"/>
      <c r="J455" s="57"/>
      <c r="K455" s="58"/>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row>
    <row r="456" spans="1:37" ht="15.75" customHeight="1">
      <c r="A456" s="56"/>
      <c r="B456" s="57"/>
      <c r="C456" s="58"/>
      <c r="D456" s="57"/>
      <c r="E456" s="57"/>
      <c r="F456" s="57"/>
      <c r="G456" s="57"/>
      <c r="H456" s="57"/>
      <c r="I456" s="57"/>
      <c r="J456" s="57"/>
      <c r="K456" s="58"/>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row>
    <row r="457" spans="1:37" ht="15.75" customHeight="1">
      <c r="A457" s="56"/>
      <c r="B457" s="57"/>
      <c r="C457" s="58"/>
      <c r="D457" s="57"/>
      <c r="E457" s="57"/>
      <c r="F457" s="57"/>
      <c r="G457" s="57"/>
      <c r="H457" s="57"/>
      <c r="I457" s="57"/>
      <c r="J457" s="57"/>
      <c r="K457" s="58"/>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row>
    <row r="458" spans="1:37" ht="15.75" customHeight="1">
      <c r="A458" s="56"/>
      <c r="B458" s="57"/>
      <c r="C458" s="58"/>
      <c r="D458" s="57"/>
      <c r="E458" s="57"/>
      <c r="F458" s="57"/>
      <c r="G458" s="57"/>
      <c r="H458" s="57"/>
      <c r="I458" s="57"/>
      <c r="J458" s="57"/>
      <c r="K458" s="58"/>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row>
    <row r="459" spans="1:37" ht="15.75" customHeight="1">
      <c r="A459" s="56"/>
      <c r="B459" s="57"/>
      <c r="C459" s="58"/>
      <c r="D459" s="57"/>
      <c r="E459" s="57"/>
      <c r="F459" s="57"/>
      <c r="G459" s="57"/>
      <c r="H459" s="57"/>
      <c r="I459" s="57"/>
      <c r="J459" s="57"/>
      <c r="K459" s="58"/>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row>
    <row r="460" spans="1:37" ht="15.75" customHeight="1">
      <c r="A460" s="56"/>
      <c r="B460" s="57"/>
      <c r="C460" s="58"/>
      <c r="D460" s="57"/>
      <c r="E460" s="57"/>
      <c r="F460" s="57"/>
      <c r="G460" s="57"/>
      <c r="H460" s="57"/>
      <c r="I460" s="57"/>
      <c r="J460" s="57"/>
      <c r="K460" s="58"/>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row>
    <row r="461" spans="1:37" ht="15.75" customHeight="1">
      <c r="A461" s="56"/>
      <c r="B461" s="57"/>
      <c r="C461" s="58"/>
      <c r="D461" s="57"/>
      <c r="E461" s="57"/>
      <c r="F461" s="57"/>
      <c r="G461" s="57"/>
      <c r="H461" s="57"/>
      <c r="I461" s="57"/>
      <c r="J461" s="57"/>
      <c r="K461" s="58"/>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row>
    <row r="462" spans="1:37" ht="15.75" customHeight="1">
      <c r="A462" s="56"/>
      <c r="B462" s="57"/>
      <c r="C462" s="58"/>
      <c r="D462" s="57"/>
      <c r="E462" s="57"/>
      <c r="F462" s="57"/>
      <c r="G462" s="57"/>
      <c r="H462" s="57"/>
      <c r="I462" s="57"/>
      <c r="J462" s="57"/>
      <c r="K462" s="58"/>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row>
    <row r="463" spans="1:37" ht="15.75" customHeight="1">
      <c r="A463" s="56"/>
      <c r="B463" s="57"/>
      <c r="C463" s="58"/>
      <c r="D463" s="57"/>
      <c r="E463" s="57"/>
      <c r="F463" s="57"/>
      <c r="G463" s="57"/>
      <c r="H463" s="57"/>
      <c r="I463" s="57"/>
      <c r="J463" s="57"/>
      <c r="K463" s="58"/>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row>
    <row r="464" spans="1:37" ht="15.75" customHeight="1">
      <c r="A464" s="56"/>
      <c r="B464" s="57"/>
      <c r="C464" s="58"/>
      <c r="D464" s="57"/>
      <c r="E464" s="57"/>
      <c r="F464" s="57"/>
      <c r="G464" s="57"/>
      <c r="H464" s="57"/>
      <c r="I464" s="57"/>
      <c r="J464" s="57"/>
      <c r="K464" s="58"/>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row>
    <row r="465" spans="1:37" ht="15.75" customHeight="1">
      <c r="A465" s="56"/>
      <c r="B465" s="57"/>
      <c r="C465" s="58"/>
      <c r="D465" s="57"/>
      <c r="E465" s="57"/>
      <c r="F465" s="57"/>
      <c r="G465" s="57"/>
      <c r="H465" s="57"/>
      <c r="I465" s="57"/>
      <c r="J465" s="57"/>
      <c r="K465" s="58"/>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row>
    <row r="466" spans="1:37" ht="15.75" customHeight="1">
      <c r="A466" s="56"/>
      <c r="B466" s="57"/>
      <c r="C466" s="58"/>
      <c r="D466" s="57"/>
      <c r="E466" s="57"/>
      <c r="F466" s="57"/>
      <c r="G466" s="57"/>
      <c r="H466" s="57"/>
      <c r="I466" s="57"/>
      <c r="J466" s="57"/>
      <c r="K466" s="58"/>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row>
    <row r="467" spans="1:37" ht="15.75" customHeight="1">
      <c r="A467" s="56"/>
      <c r="B467" s="57"/>
      <c r="C467" s="58"/>
      <c r="D467" s="57"/>
      <c r="E467" s="57"/>
      <c r="F467" s="57"/>
      <c r="G467" s="57"/>
      <c r="H467" s="57"/>
      <c r="I467" s="57"/>
      <c r="J467" s="57"/>
      <c r="K467" s="58"/>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row>
    <row r="468" spans="1:37" ht="15.75" customHeight="1">
      <c r="A468" s="56"/>
      <c r="B468" s="57"/>
      <c r="C468" s="58"/>
      <c r="D468" s="57"/>
      <c r="E468" s="57"/>
      <c r="F468" s="57"/>
      <c r="G468" s="57"/>
      <c r="H468" s="57"/>
      <c r="I468" s="57"/>
      <c r="J468" s="57"/>
      <c r="K468" s="58"/>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row>
    <row r="469" spans="1:37" ht="15.75" customHeight="1">
      <c r="A469" s="56"/>
      <c r="B469" s="57"/>
      <c r="C469" s="58"/>
      <c r="D469" s="57"/>
      <c r="E469" s="57"/>
      <c r="F469" s="57"/>
      <c r="G469" s="57"/>
      <c r="H469" s="57"/>
      <c r="I469" s="57"/>
      <c r="J469" s="57"/>
      <c r="K469" s="58"/>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row>
    <row r="470" spans="1:37" ht="15.75" customHeight="1">
      <c r="A470" s="56"/>
      <c r="B470" s="57"/>
      <c r="C470" s="58"/>
      <c r="D470" s="57"/>
      <c r="E470" s="57"/>
      <c r="F470" s="57"/>
      <c r="G470" s="57"/>
      <c r="H470" s="57"/>
      <c r="I470" s="57"/>
      <c r="J470" s="57"/>
      <c r="K470" s="58"/>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row>
    <row r="471" spans="1:37" ht="15.75" customHeight="1">
      <c r="A471" s="56"/>
      <c r="B471" s="57"/>
      <c r="C471" s="58"/>
      <c r="D471" s="57"/>
      <c r="E471" s="57"/>
      <c r="F471" s="57"/>
      <c r="G471" s="57"/>
      <c r="H471" s="57"/>
      <c r="I471" s="57"/>
      <c r="J471" s="57"/>
      <c r="K471" s="58"/>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row>
    <row r="472" spans="1:37" ht="15.75" customHeight="1">
      <c r="A472" s="56"/>
      <c r="B472" s="57"/>
      <c r="C472" s="58"/>
      <c r="D472" s="57"/>
      <c r="E472" s="57"/>
      <c r="F472" s="57"/>
      <c r="G472" s="57"/>
      <c r="H472" s="57"/>
      <c r="I472" s="57"/>
      <c r="J472" s="57"/>
      <c r="K472" s="58"/>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row>
    <row r="473" spans="1:37" ht="15.75" customHeight="1">
      <c r="A473" s="56"/>
      <c r="B473" s="57"/>
      <c r="C473" s="58"/>
      <c r="D473" s="57"/>
      <c r="E473" s="57"/>
      <c r="F473" s="57"/>
      <c r="G473" s="57"/>
      <c r="H473" s="57"/>
      <c r="I473" s="57"/>
      <c r="J473" s="57"/>
      <c r="K473" s="58"/>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row>
    <row r="474" spans="1:37" ht="15.75" customHeight="1">
      <c r="A474" s="56"/>
      <c r="B474" s="57"/>
      <c r="C474" s="58"/>
      <c r="D474" s="57"/>
      <c r="E474" s="57"/>
      <c r="F474" s="57"/>
      <c r="G474" s="57"/>
      <c r="H474" s="57"/>
      <c r="I474" s="57"/>
      <c r="J474" s="57"/>
      <c r="K474" s="58"/>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row>
    <row r="475" spans="1:37" ht="15.75" customHeight="1">
      <c r="A475" s="56"/>
      <c r="B475" s="57"/>
      <c r="C475" s="58"/>
      <c r="D475" s="57"/>
      <c r="E475" s="57"/>
      <c r="F475" s="57"/>
      <c r="G475" s="57"/>
      <c r="H475" s="57"/>
      <c r="I475" s="57"/>
      <c r="J475" s="57"/>
      <c r="K475" s="58"/>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row>
    <row r="476" spans="1:37" ht="15.75" customHeight="1">
      <c r="A476" s="56"/>
      <c r="B476" s="57"/>
      <c r="C476" s="58"/>
      <c r="D476" s="57"/>
      <c r="E476" s="57"/>
      <c r="F476" s="57"/>
      <c r="G476" s="57"/>
      <c r="H476" s="57"/>
      <c r="I476" s="57"/>
      <c r="J476" s="57"/>
      <c r="K476" s="58"/>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row>
    <row r="477" spans="1:37" ht="15.75" customHeight="1">
      <c r="A477" s="56"/>
      <c r="B477" s="57"/>
      <c r="C477" s="58"/>
      <c r="D477" s="57"/>
      <c r="E477" s="57"/>
      <c r="F477" s="57"/>
      <c r="G477" s="57"/>
      <c r="H477" s="57"/>
      <c r="I477" s="57"/>
      <c r="J477" s="57"/>
      <c r="K477" s="58"/>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row>
    <row r="478" spans="1:37" ht="15.75" customHeight="1">
      <c r="A478" s="56"/>
      <c r="B478" s="57"/>
      <c r="C478" s="58"/>
      <c r="D478" s="57"/>
      <c r="E478" s="57"/>
      <c r="F478" s="57"/>
      <c r="G478" s="57"/>
      <c r="H478" s="57"/>
      <c r="I478" s="57"/>
      <c r="J478" s="57"/>
      <c r="K478" s="58"/>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row>
    <row r="479" spans="1:37" ht="15.75" customHeight="1">
      <c r="A479" s="56"/>
      <c r="B479" s="57"/>
      <c r="C479" s="58"/>
      <c r="D479" s="57"/>
      <c r="E479" s="57"/>
      <c r="F479" s="57"/>
      <c r="G479" s="57"/>
      <c r="H479" s="57"/>
      <c r="I479" s="57"/>
      <c r="J479" s="57"/>
      <c r="K479" s="58"/>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row>
    <row r="480" spans="1:37" ht="15.75" customHeight="1">
      <c r="A480" s="56"/>
      <c r="B480" s="57"/>
      <c r="C480" s="58"/>
      <c r="D480" s="57"/>
      <c r="E480" s="57"/>
      <c r="F480" s="57"/>
      <c r="G480" s="57"/>
      <c r="H480" s="57"/>
      <c r="I480" s="57"/>
      <c r="J480" s="57"/>
      <c r="K480" s="58"/>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row>
    <row r="481" spans="1:37" ht="15.75" customHeight="1">
      <c r="A481" s="56"/>
      <c r="B481" s="57"/>
      <c r="C481" s="58"/>
      <c r="D481" s="57"/>
      <c r="E481" s="57"/>
      <c r="F481" s="57"/>
      <c r="G481" s="57"/>
      <c r="H481" s="57"/>
      <c r="I481" s="57"/>
      <c r="J481" s="57"/>
      <c r="K481" s="58"/>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row>
    <row r="482" spans="1:37" ht="15.75" customHeight="1">
      <c r="A482" s="56"/>
      <c r="B482" s="57"/>
      <c r="C482" s="58"/>
      <c r="D482" s="57"/>
      <c r="E482" s="57"/>
      <c r="F482" s="57"/>
      <c r="G482" s="57"/>
      <c r="H482" s="57"/>
      <c r="I482" s="57"/>
      <c r="J482" s="57"/>
      <c r="K482" s="58"/>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row>
    <row r="483" spans="1:37" ht="15.75" customHeight="1">
      <c r="A483" s="56"/>
      <c r="B483" s="57"/>
      <c r="C483" s="58"/>
      <c r="D483" s="57"/>
      <c r="E483" s="57"/>
      <c r="F483" s="57"/>
      <c r="G483" s="57"/>
      <c r="H483" s="57"/>
      <c r="I483" s="57"/>
      <c r="J483" s="57"/>
      <c r="K483" s="58"/>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row>
    <row r="484" spans="1:37" ht="15.75" customHeight="1">
      <c r="A484" s="56"/>
      <c r="B484" s="57"/>
      <c r="C484" s="58"/>
      <c r="D484" s="57"/>
      <c r="E484" s="57"/>
      <c r="F484" s="57"/>
      <c r="G484" s="57"/>
      <c r="H484" s="57"/>
      <c r="I484" s="57"/>
      <c r="J484" s="57"/>
      <c r="K484" s="58"/>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row>
    <row r="485" spans="1:37" ht="15.75" customHeight="1">
      <c r="A485" s="56"/>
      <c r="B485" s="57"/>
      <c r="C485" s="58"/>
      <c r="D485" s="57"/>
      <c r="E485" s="57"/>
      <c r="F485" s="57"/>
      <c r="G485" s="57"/>
      <c r="H485" s="57"/>
      <c r="I485" s="57"/>
      <c r="J485" s="57"/>
      <c r="K485" s="58"/>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row>
    <row r="486" spans="1:37" ht="15.75" customHeight="1">
      <c r="A486" s="56"/>
      <c r="B486" s="57"/>
      <c r="C486" s="58"/>
      <c r="D486" s="57"/>
      <c r="E486" s="57"/>
      <c r="F486" s="57"/>
      <c r="G486" s="57"/>
      <c r="H486" s="57"/>
      <c r="I486" s="57"/>
      <c r="J486" s="57"/>
      <c r="K486" s="58"/>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row>
    <row r="487" spans="1:37" ht="15.75" customHeight="1">
      <c r="A487" s="56"/>
      <c r="B487" s="57"/>
      <c r="C487" s="58"/>
      <c r="D487" s="57"/>
      <c r="E487" s="57"/>
      <c r="F487" s="57"/>
      <c r="G487" s="57"/>
      <c r="H487" s="57"/>
      <c r="I487" s="57"/>
      <c r="J487" s="57"/>
      <c r="K487" s="58"/>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row>
    <row r="488" spans="1:37" ht="15.75" customHeight="1">
      <c r="A488" s="56"/>
      <c r="B488" s="57"/>
      <c r="C488" s="58"/>
      <c r="D488" s="57"/>
      <c r="E488" s="57"/>
      <c r="F488" s="57"/>
      <c r="G488" s="57"/>
      <c r="H488" s="57"/>
      <c r="I488" s="57"/>
      <c r="J488" s="57"/>
      <c r="K488" s="58"/>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row>
    <row r="489" spans="1:37" ht="15.75" customHeight="1">
      <c r="A489" s="56"/>
      <c r="B489" s="57"/>
      <c r="C489" s="58"/>
      <c r="D489" s="57"/>
      <c r="E489" s="57"/>
      <c r="F489" s="57"/>
      <c r="G489" s="57"/>
      <c r="H489" s="57"/>
      <c r="I489" s="57"/>
      <c r="J489" s="57"/>
      <c r="K489" s="58"/>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row>
    <row r="490" spans="1:37" ht="15.75" customHeight="1">
      <c r="A490" s="56"/>
      <c r="B490" s="57"/>
      <c r="C490" s="58"/>
      <c r="D490" s="57"/>
      <c r="E490" s="57"/>
      <c r="F490" s="57"/>
      <c r="G490" s="57"/>
      <c r="H490" s="57"/>
      <c r="I490" s="57"/>
      <c r="J490" s="57"/>
      <c r="K490" s="58"/>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row>
    <row r="491" spans="1:37" ht="15.75" customHeight="1">
      <c r="A491" s="56"/>
      <c r="B491" s="57"/>
      <c r="C491" s="58"/>
      <c r="D491" s="57"/>
      <c r="E491" s="57"/>
      <c r="F491" s="57"/>
      <c r="G491" s="57"/>
      <c r="H491" s="57"/>
      <c r="I491" s="57"/>
      <c r="J491" s="57"/>
      <c r="K491" s="58"/>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row>
    <row r="492" spans="1:37" ht="15.75" customHeight="1">
      <c r="A492" s="56"/>
      <c r="B492" s="57"/>
      <c r="C492" s="58"/>
      <c r="D492" s="57"/>
      <c r="E492" s="57"/>
      <c r="F492" s="57"/>
      <c r="G492" s="57"/>
      <c r="H492" s="57"/>
      <c r="I492" s="57"/>
      <c r="J492" s="57"/>
      <c r="K492" s="58"/>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row>
    <row r="493" spans="1:37" ht="15.75" customHeight="1">
      <c r="A493" s="56"/>
      <c r="B493" s="57"/>
      <c r="C493" s="58"/>
      <c r="D493" s="57"/>
      <c r="E493" s="57"/>
      <c r="F493" s="57"/>
      <c r="G493" s="57"/>
      <c r="H493" s="57"/>
      <c r="I493" s="57"/>
      <c r="J493" s="57"/>
      <c r="K493" s="58"/>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row>
    <row r="494" spans="1:37" ht="15.75" customHeight="1">
      <c r="A494" s="56"/>
      <c r="B494" s="57"/>
      <c r="C494" s="58"/>
      <c r="D494" s="57"/>
      <c r="E494" s="57"/>
      <c r="F494" s="57"/>
      <c r="G494" s="57"/>
      <c r="H494" s="57"/>
      <c r="I494" s="57"/>
      <c r="J494" s="57"/>
      <c r="K494" s="58"/>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row>
    <row r="495" spans="1:37" ht="15.75" customHeight="1">
      <c r="A495" s="56"/>
      <c r="B495" s="57"/>
      <c r="C495" s="58"/>
      <c r="D495" s="57"/>
      <c r="E495" s="57"/>
      <c r="F495" s="57"/>
      <c r="G495" s="57"/>
      <c r="H495" s="57"/>
      <c r="I495" s="57"/>
      <c r="J495" s="57"/>
      <c r="K495" s="58"/>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row>
    <row r="496" spans="1:37" ht="15.75" customHeight="1">
      <c r="A496" s="56"/>
      <c r="B496" s="57"/>
      <c r="C496" s="58"/>
      <c r="D496" s="57"/>
      <c r="E496" s="57"/>
      <c r="F496" s="57"/>
      <c r="G496" s="57"/>
      <c r="H496" s="57"/>
      <c r="I496" s="57"/>
      <c r="J496" s="57"/>
      <c r="K496" s="58"/>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row>
    <row r="497" spans="1:37" ht="15.75" customHeight="1">
      <c r="A497" s="56"/>
      <c r="B497" s="57"/>
      <c r="C497" s="58"/>
      <c r="D497" s="57"/>
      <c r="E497" s="57"/>
      <c r="F497" s="57"/>
      <c r="G497" s="57"/>
      <c r="H497" s="57"/>
      <c r="I497" s="57"/>
      <c r="J497" s="57"/>
      <c r="K497" s="58"/>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row>
    <row r="498" spans="1:37" ht="15.75" customHeight="1">
      <c r="A498" s="56"/>
      <c r="B498" s="57"/>
      <c r="C498" s="58"/>
      <c r="D498" s="57"/>
      <c r="E498" s="57"/>
      <c r="F498" s="57"/>
      <c r="G498" s="57"/>
      <c r="H498" s="57"/>
      <c r="I498" s="57"/>
      <c r="J498" s="57"/>
      <c r="K498" s="58"/>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row>
    <row r="499" spans="1:37" ht="15.75" customHeight="1">
      <c r="A499" s="56"/>
      <c r="B499" s="57"/>
      <c r="C499" s="58"/>
      <c r="D499" s="57"/>
      <c r="E499" s="57"/>
      <c r="F499" s="57"/>
      <c r="G499" s="57"/>
      <c r="H499" s="57"/>
      <c r="I499" s="57"/>
      <c r="J499" s="57"/>
      <c r="K499" s="58"/>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row>
    <row r="500" spans="1:37" ht="15.75" customHeight="1">
      <c r="A500" s="56"/>
      <c r="B500" s="57"/>
      <c r="C500" s="58"/>
      <c r="D500" s="57"/>
      <c r="E500" s="57"/>
      <c r="F500" s="57"/>
      <c r="G500" s="57"/>
      <c r="H500" s="57"/>
      <c r="I500" s="57"/>
      <c r="J500" s="57"/>
      <c r="K500" s="58"/>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row>
    <row r="501" spans="1:37" ht="15.75" customHeight="1">
      <c r="A501" s="56"/>
      <c r="B501" s="57"/>
      <c r="C501" s="58"/>
      <c r="D501" s="57"/>
      <c r="E501" s="57"/>
      <c r="F501" s="57"/>
      <c r="G501" s="57"/>
      <c r="H501" s="57"/>
      <c r="I501" s="57"/>
      <c r="J501" s="57"/>
      <c r="K501" s="58"/>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row>
    <row r="502" spans="1:37" ht="15.75" customHeight="1">
      <c r="A502" s="56"/>
      <c r="B502" s="57"/>
      <c r="C502" s="58"/>
      <c r="D502" s="57"/>
      <c r="E502" s="57"/>
      <c r="F502" s="57"/>
      <c r="G502" s="57"/>
      <c r="H502" s="57"/>
      <c r="I502" s="57"/>
      <c r="J502" s="57"/>
      <c r="K502" s="58"/>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row>
    <row r="503" spans="1:37" ht="15.75" customHeight="1">
      <c r="A503" s="56"/>
      <c r="B503" s="57"/>
      <c r="C503" s="58"/>
      <c r="D503" s="57"/>
      <c r="E503" s="57"/>
      <c r="F503" s="57"/>
      <c r="G503" s="57"/>
      <c r="H503" s="57"/>
      <c r="I503" s="57"/>
      <c r="J503" s="57"/>
      <c r="K503" s="58"/>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row>
    <row r="504" spans="1:37" ht="15.75" customHeight="1">
      <c r="A504" s="56"/>
      <c r="B504" s="57"/>
      <c r="C504" s="58"/>
      <c r="D504" s="57"/>
      <c r="E504" s="57"/>
      <c r="F504" s="57"/>
      <c r="G504" s="57"/>
      <c r="H504" s="57"/>
      <c r="I504" s="57"/>
      <c r="J504" s="57"/>
      <c r="K504" s="58"/>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row>
    <row r="505" spans="1:37" ht="15.75" customHeight="1">
      <c r="A505" s="56"/>
      <c r="B505" s="57"/>
      <c r="C505" s="58"/>
      <c r="D505" s="57"/>
      <c r="E505" s="57"/>
      <c r="F505" s="57"/>
      <c r="G505" s="57"/>
      <c r="H505" s="57"/>
      <c r="I505" s="57"/>
      <c r="J505" s="57"/>
      <c r="K505" s="58"/>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row>
    <row r="506" spans="1:37" ht="15.75" customHeight="1">
      <c r="A506" s="56"/>
      <c r="B506" s="57"/>
      <c r="C506" s="58"/>
      <c r="D506" s="57"/>
      <c r="E506" s="57"/>
      <c r="F506" s="57"/>
      <c r="G506" s="57"/>
      <c r="H506" s="57"/>
      <c r="I506" s="57"/>
      <c r="J506" s="57"/>
      <c r="K506" s="58"/>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row>
    <row r="507" spans="1:37" ht="15.75" customHeight="1">
      <c r="A507" s="56"/>
      <c r="B507" s="57"/>
      <c r="C507" s="58"/>
      <c r="D507" s="57"/>
      <c r="E507" s="57"/>
      <c r="F507" s="57"/>
      <c r="G507" s="57"/>
      <c r="H507" s="57"/>
      <c r="I507" s="57"/>
      <c r="J507" s="57"/>
      <c r="K507" s="58"/>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row>
    <row r="508" spans="1:37" ht="15.75" customHeight="1">
      <c r="A508" s="56"/>
      <c r="B508" s="57"/>
      <c r="C508" s="58"/>
      <c r="D508" s="57"/>
      <c r="E508" s="57"/>
      <c r="F508" s="57"/>
      <c r="G508" s="57"/>
      <c r="H508" s="57"/>
      <c r="I508" s="57"/>
      <c r="J508" s="57"/>
      <c r="K508" s="58"/>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row>
    <row r="509" spans="1:37" ht="15.75" customHeight="1">
      <c r="A509" s="56"/>
      <c r="B509" s="57"/>
      <c r="C509" s="58"/>
      <c r="D509" s="57"/>
      <c r="E509" s="57"/>
      <c r="F509" s="57"/>
      <c r="G509" s="57"/>
      <c r="H509" s="57"/>
      <c r="I509" s="57"/>
      <c r="J509" s="57"/>
      <c r="K509" s="58"/>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row>
    <row r="510" spans="1:37" ht="15.75" customHeight="1">
      <c r="A510" s="56"/>
      <c r="B510" s="57"/>
      <c r="C510" s="58"/>
      <c r="D510" s="57"/>
      <c r="E510" s="57"/>
      <c r="F510" s="57"/>
      <c r="G510" s="57"/>
      <c r="H510" s="57"/>
      <c r="I510" s="57"/>
      <c r="J510" s="57"/>
      <c r="K510" s="58"/>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row>
    <row r="511" spans="1:37" ht="15.75" customHeight="1">
      <c r="A511" s="56"/>
      <c r="B511" s="57"/>
      <c r="C511" s="58"/>
      <c r="D511" s="57"/>
      <c r="E511" s="57"/>
      <c r="F511" s="57"/>
      <c r="G511" s="57"/>
      <c r="H511" s="57"/>
      <c r="I511" s="57"/>
      <c r="J511" s="57"/>
      <c r="K511" s="58"/>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row>
    <row r="512" spans="1:37" ht="15.75" customHeight="1">
      <c r="A512" s="56"/>
      <c r="B512" s="57"/>
      <c r="C512" s="58"/>
      <c r="D512" s="57"/>
      <c r="E512" s="57"/>
      <c r="F512" s="57"/>
      <c r="G512" s="57"/>
      <c r="H512" s="57"/>
      <c r="I512" s="57"/>
      <c r="J512" s="57"/>
      <c r="K512" s="58"/>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row>
    <row r="513" spans="1:37" ht="15.75" customHeight="1">
      <c r="A513" s="56"/>
      <c r="B513" s="57"/>
      <c r="C513" s="58"/>
      <c r="D513" s="57"/>
      <c r="E513" s="57"/>
      <c r="F513" s="57"/>
      <c r="G513" s="57"/>
      <c r="H513" s="57"/>
      <c r="I513" s="57"/>
      <c r="J513" s="57"/>
      <c r="K513" s="58"/>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row>
    <row r="514" spans="1:37" ht="15.75" customHeight="1">
      <c r="A514" s="56"/>
      <c r="B514" s="57"/>
      <c r="C514" s="58"/>
      <c r="D514" s="57"/>
      <c r="E514" s="57"/>
      <c r="F514" s="57"/>
      <c r="G514" s="57"/>
      <c r="H514" s="57"/>
      <c r="I514" s="57"/>
      <c r="J514" s="57"/>
      <c r="K514" s="58"/>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row>
    <row r="515" spans="1:37" ht="15.75" customHeight="1">
      <c r="A515" s="56"/>
      <c r="B515" s="57"/>
      <c r="C515" s="58"/>
      <c r="D515" s="57"/>
      <c r="E515" s="57"/>
      <c r="F515" s="57"/>
      <c r="G515" s="57"/>
      <c r="H515" s="57"/>
      <c r="I515" s="57"/>
      <c r="J515" s="57"/>
      <c r="K515" s="58"/>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row>
    <row r="516" spans="1:37" ht="15.75" customHeight="1">
      <c r="A516" s="56"/>
      <c r="B516" s="57"/>
      <c r="C516" s="58"/>
      <c r="D516" s="57"/>
      <c r="E516" s="57"/>
      <c r="F516" s="57"/>
      <c r="G516" s="57"/>
      <c r="H516" s="57"/>
      <c r="I516" s="57"/>
      <c r="J516" s="57"/>
      <c r="K516" s="58"/>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row>
    <row r="517" spans="1:37" ht="15.75" customHeight="1">
      <c r="A517" s="56"/>
      <c r="B517" s="57"/>
      <c r="C517" s="58"/>
      <c r="D517" s="57"/>
      <c r="E517" s="57"/>
      <c r="F517" s="57"/>
      <c r="G517" s="57"/>
      <c r="H517" s="57"/>
      <c r="I517" s="57"/>
      <c r="J517" s="57"/>
      <c r="K517" s="58"/>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row>
    <row r="518" spans="1:37" ht="15.75" customHeight="1">
      <c r="A518" s="56"/>
      <c r="B518" s="57"/>
      <c r="C518" s="58"/>
      <c r="D518" s="57"/>
      <c r="E518" s="57"/>
      <c r="F518" s="57"/>
      <c r="G518" s="57"/>
      <c r="H518" s="57"/>
      <c r="I518" s="57"/>
      <c r="J518" s="57"/>
      <c r="K518" s="58"/>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row>
    <row r="519" spans="1:37" ht="15.75" customHeight="1">
      <c r="A519" s="56"/>
      <c r="B519" s="57"/>
      <c r="C519" s="58"/>
      <c r="D519" s="57"/>
      <c r="E519" s="57"/>
      <c r="F519" s="57"/>
      <c r="G519" s="57"/>
      <c r="H519" s="57"/>
      <c r="I519" s="57"/>
      <c r="J519" s="57"/>
      <c r="K519" s="58"/>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row>
    <row r="520" spans="1:37" ht="15.75" customHeight="1">
      <c r="A520" s="56"/>
      <c r="B520" s="57"/>
      <c r="C520" s="58"/>
      <c r="D520" s="57"/>
      <c r="E520" s="57"/>
      <c r="F520" s="57"/>
      <c r="G520" s="57"/>
      <c r="H520" s="57"/>
      <c r="I520" s="57"/>
      <c r="J520" s="57"/>
      <c r="K520" s="58"/>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row>
    <row r="521" spans="1:37" ht="15.75" customHeight="1">
      <c r="A521" s="56"/>
      <c r="B521" s="57"/>
      <c r="C521" s="58"/>
      <c r="D521" s="57"/>
      <c r="E521" s="57"/>
      <c r="F521" s="57"/>
      <c r="G521" s="57"/>
      <c r="H521" s="57"/>
      <c r="I521" s="57"/>
      <c r="J521" s="57"/>
      <c r="K521" s="58"/>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row>
    <row r="522" spans="1:37" ht="15.75" customHeight="1">
      <c r="A522" s="56"/>
      <c r="B522" s="57"/>
      <c r="C522" s="58"/>
      <c r="D522" s="57"/>
      <c r="E522" s="57"/>
      <c r="F522" s="57"/>
      <c r="G522" s="57"/>
      <c r="H522" s="57"/>
      <c r="I522" s="57"/>
      <c r="J522" s="57"/>
      <c r="K522" s="58"/>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row>
    <row r="523" spans="1:37" ht="15.75" customHeight="1">
      <c r="A523" s="56"/>
      <c r="B523" s="57"/>
      <c r="C523" s="58"/>
      <c r="D523" s="57"/>
      <c r="E523" s="57"/>
      <c r="F523" s="57"/>
      <c r="G523" s="57"/>
      <c r="H523" s="57"/>
      <c r="I523" s="57"/>
      <c r="J523" s="57"/>
      <c r="K523" s="58"/>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row>
    <row r="524" spans="1:37" ht="15.75" customHeight="1">
      <c r="A524" s="56"/>
      <c r="B524" s="57"/>
      <c r="C524" s="58"/>
      <c r="D524" s="57"/>
      <c r="E524" s="57"/>
      <c r="F524" s="57"/>
      <c r="G524" s="57"/>
      <c r="H524" s="57"/>
      <c r="I524" s="57"/>
      <c r="J524" s="57"/>
      <c r="K524" s="58"/>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row>
    <row r="525" spans="1:37" ht="15.75" customHeight="1">
      <c r="A525" s="56"/>
      <c r="B525" s="57"/>
      <c r="C525" s="58"/>
      <c r="D525" s="57"/>
      <c r="E525" s="57"/>
      <c r="F525" s="57"/>
      <c r="G525" s="57"/>
      <c r="H525" s="57"/>
      <c r="I525" s="57"/>
      <c r="J525" s="57"/>
      <c r="K525" s="58"/>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row>
    <row r="526" spans="1:37" ht="15.75" customHeight="1">
      <c r="A526" s="56"/>
      <c r="B526" s="57"/>
      <c r="C526" s="58"/>
      <c r="D526" s="57"/>
      <c r="E526" s="57"/>
      <c r="F526" s="57"/>
      <c r="G526" s="57"/>
      <c r="H526" s="57"/>
      <c r="I526" s="57"/>
      <c r="J526" s="57"/>
      <c r="K526" s="58"/>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row>
    <row r="527" spans="1:37" ht="15.75" customHeight="1">
      <c r="A527" s="56"/>
      <c r="B527" s="57"/>
      <c r="C527" s="58"/>
      <c r="D527" s="57"/>
      <c r="E527" s="57"/>
      <c r="F527" s="57"/>
      <c r="G527" s="57"/>
      <c r="H527" s="57"/>
      <c r="I527" s="57"/>
      <c r="J527" s="57"/>
      <c r="K527" s="58"/>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row>
    <row r="528" spans="1:37" ht="15.75" customHeight="1">
      <c r="A528" s="56"/>
      <c r="B528" s="57"/>
      <c r="C528" s="58"/>
      <c r="D528" s="57"/>
      <c r="E528" s="57"/>
      <c r="F528" s="57"/>
      <c r="G528" s="57"/>
      <c r="H528" s="57"/>
      <c r="I528" s="57"/>
      <c r="J528" s="57"/>
      <c r="K528" s="58"/>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row>
    <row r="529" spans="1:37" ht="15.75" customHeight="1">
      <c r="A529" s="56"/>
      <c r="B529" s="57"/>
      <c r="C529" s="58"/>
      <c r="D529" s="57"/>
      <c r="E529" s="57"/>
      <c r="F529" s="57"/>
      <c r="G529" s="57"/>
      <c r="H529" s="57"/>
      <c r="I529" s="57"/>
      <c r="J529" s="57"/>
      <c r="K529" s="58"/>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row>
    <row r="530" spans="1:37" ht="15.75" customHeight="1">
      <c r="A530" s="56"/>
      <c r="B530" s="57"/>
      <c r="C530" s="58"/>
      <c r="D530" s="57"/>
      <c r="E530" s="57"/>
      <c r="F530" s="57"/>
      <c r="G530" s="57"/>
      <c r="H530" s="57"/>
      <c r="I530" s="57"/>
      <c r="J530" s="57"/>
      <c r="K530" s="58"/>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row>
    <row r="531" spans="1:37" ht="15.75" customHeight="1">
      <c r="A531" s="56"/>
      <c r="B531" s="57"/>
      <c r="C531" s="58"/>
      <c r="D531" s="57"/>
      <c r="E531" s="57"/>
      <c r="F531" s="57"/>
      <c r="G531" s="57"/>
      <c r="H531" s="57"/>
      <c r="I531" s="57"/>
      <c r="J531" s="57"/>
      <c r="K531" s="58"/>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row>
    <row r="532" spans="1:37" ht="15.75" customHeight="1">
      <c r="A532" s="56"/>
      <c r="B532" s="57"/>
      <c r="C532" s="58"/>
      <c r="D532" s="57"/>
      <c r="E532" s="57"/>
      <c r="F532" s="57"/>
      <c r="G532" s="57"/>
      <c r="H532" s="57"/>
      <c r="I532" s="57"/>
      <c r="J532" s="57"/>
      <c r="K532" s="58"/>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row>
    <row r="533" spans="1:37" ht="15.75" customHeight="1">
      <c r="A533" s="56"/>
      <c r="B533" s="57"/>
      <c r="C533" s="58"/>
      <c r="D533" s="57"/>
      <c r="E533" s="57"/>
      <c r="F533" s="57"/>
      <c r="G533" s="57"/>
      <c r="H533" s="57"/>
      <c r="I533" s="57"/>
      <c r="J533" s="57"/>
      <c r="K533" s="58"/>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row>
    <row r="534" spans="1:37" ht="15.75" customHeight="1">
      <c r="A534" s="56"/>
      <c r="B534" s="57"/>
      <c r="C534" s="58"/>
      <c r="D534" s="57"/>
      <c r="E534" s="57"/>
      <c r="F534" s="57"/>
      <c r="G534" s="57"/>
      <c r="H534" s="57"/>
      <c r="I534" s="57"/>
      <c r="J534" s="57"/>
      <c r="K534" s="58"/>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row>
    <row r="535" spans="1:37" ht="15.75" customHeight="1">
      <c r="A535" s="56"/>
      <c r="B535" s="57"/>
      <c r="C535" s="58"/>
      <c r="D535" s="57"/>
      <c r="E535" s="57"/>
      <c r="F535" s="57"/>
      <c r="G535" s="57"/>
      <c r="H535" s="57"/>
      <c r="I535" s="57"/>
      <c r="J535" s="57"/>
      <c r="K535" s="58"/>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row>
    <row r="536" spans="1:37" ht="15.75" customHeight="1">
      <c r="A536" s="56"/>
      <c r="B536" s="57"/>
      <c r="C536" s="58"/>
      <c r="D536" s="57"/>
      <c r="E536" s="57"/>
      <c r="F536" s="57"/>
      <c r="G536" s="57"/>
      <c r="H536" s="57"/>
      <c r="I536" s="57"/>
      <c r="J536" s="57"/>
      <c r="K536" s="58"/>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row>
    <row r="537" spans="1:37" ht="15.75" customHeight="1">
      <c r="A537" s="56"/>
      <c r="B537" s="57"/>
      <c r="C537" s="58"/>
      <c r="D537" s="57"/>
      <c r="E537" s="57"/>
      <c r="F537" s="57"/>
      <c r="G537" s="57"/>
      <c r="H537" s="57"/>
      <c r="I537" s="57"/>
      <c r="J537" s="57"/>
      <c r="K537" s="58"/>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row>
    <row r="538" spans="1:37" ht="15.75" customHeight="1">
      <c r="A538" s="56"/>
      <c r="B538" s="57"/>
      <c r="C538" s="58"/>
      <c r="D538" s="57"/>
      <c r="E538" s="57"/>
      <c r="F538" s="57"/>
      <c r="G538" s="57"/>
      <c r="H538" s="57"/>
      <c r="I538" s="57"/>
      <c r="J538" s="57"/>
      <c r="K538" s="58"/>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row>
    <row r="539" spans="1:37" ht="15.75" customHeight="1">
      <c r="A539" s="56"/>
      <c r="B539" s="57"/>
      <c r="C539" s="58"/>
      <c r="D539" s="57"/>
      <c r="E539" s="57"/>
      <c r="F539" s="57"/>
      <c r="G539" s="57"/>
      <c r="H539" s="57"/>
      <c r="I539" s="57"/>
      <c r="J539" s="57"/>
      <c r="K539" s="58"/>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row>
    <row r="540" spans="1:37" ht="15.75" customHeight="1">
      <c r="A540" s="56"/>
      <c r="B540" s="57"/>
      <c r="C540" s="58"/>
      <c r="D540" s="57"/>
      <c r="E540" s="57"/>
      <c r="F540" s="57"/>
      <c r="G540" s="57"/>
      <c r="H540" s="57"/>
      <c r="I540" s="57"/>
      <c r="J540" s="57"/>
      <c r="K540" s="58"/>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row>
    <row r="541" spans="1:37" ht="15.75" customHeight="1">
      <c r="A541" s="56"/>
      <c r="B541" s="57"/>
      <c r="C541" s="58"/>
      <c r="D541" s="57"/>
      <c r="E541" s="57"/>
      <c r="F541" s="57"/>
      <c r="G541" s="57"/>
      <c r="H541" s="57"/>
      <c r="I541" s="57"/>
      <c r="J541" s="57"/>
      <c r="K541" s="58"/>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row>
    <row r="542" spans="1:37" ht="15.75" customHeight="1">
      <c r="A542" s="56"/>
      <c r="B542" s="57"/>
      <c r="C542" s="58"/>
      <c r="D542" s="57"/>
      <c r="E542" s="57"/>
      <c r="F542" s="57"/>
      <c r="G542" s="57"/>
      <c r="H542" s="57"/>
      <c r="I542" s="57"/>
      <c r="J542" s="57"/>
      <c r="K542" s="58"/>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row>
    <row r="543" spans="1:37" ht="15.75" customHeight="1">
      <c r="A543" s="56"/>
      <c r="B543" s="57"/>
      <c r="C543" s="58"/>
      <c r="D543" s="57"/>
      <c r="E543" s="57"/>
      <c r="F543" s="57"/>
      <c r="G543" s="57"/>
      <c r="H543" s="57"/>
      <c r="I543" s="57"/>
      <c r="J543" s="57"/>
      <c r="K543" s="58"/>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row>
    <row r="544" spans="1:37" ht="15.75" customHeight="1">
      <c r="A544" s="56"/>
      <c r="B544" s="57"/>
      <c r="C544" s="58"/>
      <c r="D544" s="57"/>
      <c r="E544" s="57"/>
      <c r="F544" s="57"/>
      <c r="G544" s="57"/>
      <c r="H544" s="57"/>
      <c r="I544" s="57"/>
      <c r="J544" s="57"/>
      <c r="K544" s="58"/>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row>
    <row r="545" spans="1:37" ht="15.75" customHeight="1">
      <c r="A545" s="56"/>
      <c r="B545" s="57"/>
      <c r="C545" s="58"/>
      <c r="D545" s="57"/>
      <c r="E545" s="57"/>
      <c r="F545" s="57"/>
      <c r="G545" s="57"/>
      <c r="H545" s="57"/>
      <c r="I545" s="57"/>
      <c r="J545" s="57"/>
      <c r="K545" s="58"/>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row>
    <row r="546" spans="1:37" ht="15.75" customHeight="1">
      <c r="A546" s="56"/>
      <c r="B546" s="57"/>
      <c r="C546" s="58"/>
      <c r="D546" s="57"/>
      <c r="E546" s="57"/>
      <c r="F546" s="57"/>
      <c r="G546" s="57"/>
      <c r="H546" s="57"/>
      <c r="I546" s="57"/>
      <c r="J546" s="57"/>
      <c r="K546" s="58"/>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row>
    <row r="547" spans="1:37" ht="15.75" customHeight="1">
      <c r="A547" s="56"/>
      <c r="B547" s="57"/>
      <c r="C547" s="58"/>
      <c r="D547" s="57"/>
      <c r="E547" s="57"/>
      <c r="F547" s="57"/>
      <c r="G547" s="57"/>
      <c r="H547" s="57"/>
      <c r="I547" s="57"/>
      <c r="J547" s="57"/>
      <c r="K547" s="58"/>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row>
    <row r="548" spans="1:37" ht="15.75" customHeight="1">
      <c r="A548" s="56"/>
      <c r="B548" s="57"/>
      <c r="C548" s="58"/>
      <c r="D548" s="57"/>
      <c r="E548" s="57"/>
      <c r="F548" s="57"/>
      <c r="G548" s="57"/>
      <c r="H548" s="57"/>
      <c r="I548" s="57"/>
      <c r="J548" s="57"/>
      <c r="K548" s="58"/>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row>
    <row r="549" spans="1:37" ht="15.75" customHeight="1">
      <c r="A549" s="56"/>
      <c r="B549" s="57"/>
      <c r="C549" s="58"/>
      <c r="D549" s="57"/>
      <c r="E549" s="57"/>
      <c r="F549" s="57"/>
      <c r="G549" s="57"/>
      <c r="H549" s="57"/>
      <c r="I549" s="57"/>
      <c r="J549" s="57"/>
      <c r="K549" s="58"/>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row>
    <row r="550" spans="1:37" ht="15.75" customHeight="1">
      <c r="A550" s="56"/>
      <c r="B550" s="57"/>
      <c r="C550" s="58"/>
      <c r="D550" s="57"/>
      <c r="E550" s="57"/>
      <c r="F550" s="57"/>
      <c r="G550" s="57"/>
      <c r="H550" s="57"/>
      <c r="I550" s="57"/>
      <c r="J550" s="57"/>
      <c r="K550" s="58"/>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row>
    <row r="551" spans="1:37" ht="15.75" customHeight="1">
      <c r="A551" s="56"/>
      <c r="B551" s="57"/>
      <c r="C551" s="58"/>
      <c r="D551" s="57"/>
      <c r="E551" s="57"/>
      <c r="F551" s="57"/>
      <c r="G551" s="57"/>
      <c r="H551" s="57"/>
      <c r="I551" s="57"/>
      <c r="J551" s="57"/>
      <c r="K551" s="58"/>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row>
    <row r="552" spans="1:37" ht="15.75" customHeight="1">
      <c r="A552" s="56"/>
      <c r="B552" s="57"/>
      <c r="C552" s="58"/>
      <c r="D552" s="57"/>
      <c r="E552" s="57"/>
      <c r="F552" s="57"/>
      <c r="G552" s="57"/>
      <c r="H552" s="57"/>
      <c r="I552" s="57"/>
      <c r="J552" s="57"/>
      <c r="K552" s="58"/>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row>
    <row r="553" spans="1:37" ht="15.75" customHeight="1">
      <c r="A553" s="56"/>
      <c r="B553" s="57"/>
      <c r="C553" s="58"/>
      <c r="D553" s="57"/>
      <c r="E553" s="57"/>
      <c r="F553" s="57"/>
      <c r="G553" s="57"/>
      <c r="H553" s="57"/>
      <c r="I553" s="57"/>
      <c r="J553" s="57"/>
      <c r="K553" s="58"/>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row>
    <row r="554" spans="1:37" ht="15.75" customHeight="1">
      <c r="A554" s="56"/>
      <c r="B554" s="57"/>
      <c r="C554" s="58"/>
      <c r="D554" s="57"/>
      <c r="E554" s="57"/>
      <c r="F554" s="57"/>
      <c r="G554" s="57"/>
      <c r="H554" s="57"/>
      <c r="I554" s="57"/>
      <c r="J554" s="57"/>
      <c r="K554" s="58"/>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row>
    <row r="555" spans="1:37" ht="15.75" customHeight="1">
      <c r="A555" s="56"/>
      <c r="B555" s="57"/>
      <c r="C555" s="58"/>
      <c r="D555" s="57"/>
      <c r="E555" s="57"/>
      <c r="F555" s="57"/>
      <c r="G555" s="57"/>
      <c r="H555" s="57"/>
      <c r="I555" s="57"/>
      <c r="J555" s="57"/>
      <c r="K555" s="58"/>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row>
    <row r="556" spans="1:37" ht="15.75" customHeight="1">
      <c r="A556" s="56"/>
      <c r="B556" s="57"/>
      <c r="C556" s="58"/>
      <c r="D556" s="57"/>
      <c r="E556" s="57"/>
      <c r="F556" s="57"/>
      <c r="G556" s="57"/>
      <c r="H556" s="57"/>
      <c r="I556" s="57"/>
      <c r="J556" s="57"/>
      <c r="K556" s="58"/>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row>
    <row r="557" spans="1:37" ht="15.75" customHeight="1">
      <c r="A557" s="56"/>
      <c r="B557" s="57"/>
      <c r="C557" s="58"/>
      <c r="D557" s="57"/>
      <c r="E557" s="57"/>
      <c r="F557" s="57"/>
      <c r="G557" s="57"/>
      <c r="H557" s="57"/>
      <c r="I557" s="57"/>
      <c r="J557" s="57"/>
      <c r="K557" s="58"/>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row>
    <row r="558" spans="1:37" ht="15.75" customHeight="1">
      <c r="A558" s="56"/>
      <c r="B558" s="57"/>
      <c r="C558" s="58"/>
      <c r="D558" s="57"/>
      <c r="E558" s="57"/>
      <c r="F558" s="57"/>
      <c r="G558" s="57"/>
      <c r="H558" s="57"/>
      <c r="I558" s="57"/>
      <c r="J558" s="57"/>
      <c r="K558" s="58"/>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row>
    <row r="559" spans="1:37" ht="15.75" customHeight="1">
      <c r="A559" s="56"/>
      <c r="B559" s="57"/>
      <c r="C559" s="58"/>
      <c r="D559" s="57"/>
      <c r="E559" s="57"/>
      <c r="F559" s="57"/>
      <c r="G559" s="57"/>
      <c r="H559" s="57"/>
      <c r="I559" s="57"/>
      <c r="J559" s="57"/>
      <c r="K559" s="58"/>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row>
    <row r="560" spans="1:37" ht="15.75" customHeight="1">
      <c r="A560" s="56"/>
      <c r="B560" s="57"/>
      <c r="C560" s="58"/>
      <c r="D560" s="57"/>
      <c r="E560" s="57"/>
      <c r="F560" s="57"/>
      <c r="G560" s="57"/>
      <c r="H560" s="57"/>
      <c r="I560" s="57"/>
      <c r="J560" s="57"/>
      <c r="K560" s="58"/>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row>
    <row r="561" spans="1:37" ht="15.75" customHeight="1">
      <c r="A561" s="56"/>
      <c r="B561" s="57"/>
      <c r="C561" s="58"/>
      <c r="D561" s="57"/>
      <c r="E561" s="57"/>
      <c r="F561" s="57"/>
      <c r="G561" s="57"/>
      <c r="H561" s="57"/>
      <c r="I561" s="57"/>
      <c r="J561" s="57"/>
      <c r="K561" s="58"/>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row>
    <row r="562" spans="1:37" ht="15.75" customHeight="1">
      <c r="A562" s="56"/>
      <c r="B562" s="57"/>
      <c r="C562" s="58"/>
      <c r="D562" s="57"/>
      <c r="E562" s="57"/>
      <c r="F562" s="57"/>
      <c r="G562" s="57"/>
      <c r="H562" s="57"/>
      <c r="I562" s="57"/>
      <c r="J562" s="57"/>
      <c r="K562" s="58"/>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row>
    <row r="563" spans="1:37" ht="15.75" customHeight="1">
      <c r="A563" s="56"/>
      <c r="B563" s="57"/>
      <c r="C563" s="58"/>
      <c r="D563" s="57"/>
      <c r="E563" s="57"/>
      <c r="F563" s="57"/>
      <c r="G563" s="57"/>
      <c r="H563" s="57"/>
      <c r="I563" s="57"/>
      <c r="J563" s="57"/>
      <c r="K563" s="58"/>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row>
    <row r="564" spans="1:37" ht="15.75" customHeight="1">
      <c r="A564" s="56"/>
      <c r="B564" s="57"/>
      <c r="C564" s="58"/>
      <c r="D564" s="57"/>
      <c r="E564" s="57"/>
      <c r="F564" s="57"/>
      <c r="G564" s="57"/>
      <c r="H564" s="57"/>
      <c r="I564" s="57"/>
      <c r="J564" s="57"/>
      <c r="K564" s="58"/>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row>
    <row r="565" spans="1:37" ht="15.75" customHeight="1">
      <c r="A565" s="56"/>
      <c r="B565" s="57"/>
      <c r="C565" s="58"/>
      <c r="D565" s="57"/>
      <c r="E565" s="57"/>
      <c r="F565" s="57"/>
      <c r="G565" s="57"/>
      <c r="H565" s="57"/>
      <c r="I565" s="57"/>
      <c r="J565" s="57"/>
      <c r="K565" s="58"/>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row>
    <row r="566" spans="1:37" ht="15.75" customHeight="1">
      <c r="A566" s="56"/>
      <c r="B566" s="57"/>
      <c r="C566" s="58"/>
      <c r="D566" s="57"/>
      <c r="E566" s="57"/>
      <c r="F566" s="57"/>
      <c r="G566" s="57"/>
      <c r="H566" s="57"/>
      <c r="I566" s="57"/>
      <c r="J566" s="57"/>
      <c r="K566" s="58"/>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row>
    <row r="567" spans="1:37" ht="15.75" customHeight="1">
      <c r="A567" s="56"/>
      <c r="B567" s="57"/>
      <c r="C567" s="58"/>
      <c r="D567" s="57"/>
      <c r="E567" s="57"/>
      <c r="F567" s="57"/>
      <c r="G567" s="57"/>
      <c r="H567" s="57"/>
      <c r="I567" s="57"/>
      <c r="J567" s="57"/>
      <c r="K567" s="58"/>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row>
    <row r="568" spans="1:37" ht="15.75" customHeight="1">
      <c r="A568" s="56"/>
      <c r="B568" s="57"/>
      <c r="C568" s="58"/>
      <c r="D568" s="57"/>
      <c r="E568" s="57"/>
      <c r="F568" s="57"/>
      <c r="G568" s="57"/>
      <c r="H568" s="57"/>
      <c r="I568" s="57"/>
      <c r="J568" s="57"/>
      <c r="K568" s="58"/>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row>
    <row r="569" spans="1:37" ht="15.75" customHeight="1">
      <c r="A569" s="56"/>
      <c r="B569" s="57"/>
      <c r="C569" s="58"/>
      <c r="D569" s="57"/>
      <c r="E569" s="57"/>
      <c r="F569" s="57"/>
      <c r="G569" s="57"/>
      <c r="H569" s="57"/>
      <c r="I569" s="57"/>
      <c r="J569" s="57"/>
      <c r="K569" s="58"/>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row>
    <row r="570" spans="1:37" ht="15.75" customHeight="1">
      <c r="A570" s="56"/>
      <c r="B570" s="57"/>
      <c r="C570" s="58"/>
      <c r="D570" s="57"/>
      <c r="E570" s="57"/>
      <c r="F570" s="57"/>
      <c r="G570" s="57"/>
      <c r="H570" s="57"/>
      <c r="I570" s="57"/>
      <c r="J570" s="57"/>
      <c r="K570" s="58"/>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row>
    <row r="571" spans="1:37" ht="15.75" customHeight="1">
      <c r="A571" s="56"/>
      <c r="B571" s="57"/>
      <c r="C571" s="58"/>
      <c r="D571" s="57"/>
      <c r="E571" s="57"/>
      <c r="F571" s="57"/>
      <c r="G571" s="57"/>
      <c r="H571" s="57"/>
      <c r="I571" s="57"/>
      <c r="J571" s="57"/>
      <c r="K571" s="58"/>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row>
    <row r="572" spans="1:37" ht="15.75" customHeight="1">
      <c r="A572" s="56"/>
      <c r="B572" s="57"/>
      <c r="C572" s="58"/>
      <c r="D572" s="57"/>
      <c r="E572" s="57"/>
      <c r="F572" s="57"/>
      <c r="G572" s="57"/>
      <c r="H572" s="57"/>
      <c r="I572" s="57"/>
      <c r="J572" s="57"/>
      <c r="K572" s="58"/>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row>
    <row r="573" spans="1:37" ht="15.75" customHeight="1">
      <c r="A573" s="56"/>
      <c r="B573" s="57"/>
      <c r="C573" s="58"/>
      <c r="D573" s="57"/>
      <c r="E573" s="57"/>
      <c r="F573" s="57"/>
      <c r="G573" s="57"/>
      <c r="H573" s="57"/>
      <c r="I573" s="57"/>
      <c r="J573" s="57"/>
      <c r="K573" s="58"/>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row>
    <row r="574" spans="1:37" ht="15.75" customHeight="1">
      <c r="A574" s="56"/>
      <c r="B574" s="57"/>
      <c r="C574" s="58"/>
      <c r="D574" s="57"/>
      <c r="E574" s="57"/>
      <c r="F574" s="57"/>
      <c r="G574" s="57"/>
      <c r="H574" s="57"/>
      <c r="I574" s="57"/>
      <c r="J574" s="57"/>
      <c r="K574" s="58"/>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row>
    <row r="575" spans="1:37" ht="15.75" customHeight="1">
      <c r="A575" s="56"/>
      <c r="B575" s="57"/>
      <c r="C575" s="58"/>
      <c r="D575" s="57"/>
      <c r="E575" s="57"/>
      <c r="F575" s="57"/>
      <c r="G575" s="57"/>
      <c r="H575" s="57"/>
      <c r="I575" s="57"/>
      <c r="J575" s="57"/>
      <c r="K575" s="58"/>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row>
    <row r="576" spans="1:37" ht="15.75" customHeight="1">
      <c r="A576" s="56"/>
      <c r="B576" s="57"/>
      <c r="C576" s="58"/>
      <c r="D576" s="57"/>
      <c r="E576" s="57"/>
      <c r="F576" s="57"/>
      <c r="G576" s="57"/>
      <c r="H576" s="57"/>
      <c r="I576" s="57"/>
      <c r="J576" s="57"/>
      <c r="K576" s="58"/>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row>
    <row r="577" spans="1:37" ht="15.75" customHeight="1">
      <c r="A577" s="56"/>
      <c r="B577" s="57"/>
      <c r="C577" s="58"/>
      <c r="D577" s="57"/>
      <c r="E577" s="57"/>
      <c r="F577" s="57"/>
      <c r="G577" s="57"/>
      <c r="H577" s="57"/>
      <c r="I577" s="57"/>
      <c r="J577" s="57"/>
      <c r="K577" s="58"/>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row>
    <row r="578" spans="1:37" ht="15.75" customHeight="1">
      <c r="A578" s="56"/>
      <c r="B578" s="57"/>
      <c r="C578" s="58"/>
      <c r="D578" s="57"/>
      <c r="E578" s="57"/>
      <c r="F578" s="57"/>
      <c r="G578" s="57"/>
      <c r="H578" s="57"/>
      <c r="I578" s="57"/>
      <c r="J578" s="57"/>
      <c r="K578" s="58"/>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row>
    <row r="579" spans="1:37" ht="15.75" customHeight="1">
      <c r="A579" s="56"/>
      <c r="B579" s="57"/>
      <c r="C579" s="58"/>
      <c r="D579" s="57"/>
      <c r="E579" s="57"/>
      <c r="F579" s="57"/>
      <c r="G579" s="57"/>
      <c r="H579" s="57"/>
      <c r="I579" s="57"/>
      <c r="J579" s="57"/>
      <c r="K579" s="58"/>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row>
    <row r="580" spans="1:37" ht="15.75" customHeight="1">
      <c r="A580" s="56"/>
      <c r="B580" s="57"/>
      <c r="C580" s="58"/>
      <c r="D580" s="57"/>
      <c r="E580" s="57"/>
      <c r="F580" s="57"/>
      <c r="G580" s="57"/>
      <c r="H580" s="57"/>
      <c r="I580" s="57"/>
      <c r="J580" s="57"/>
      <c r="K580" s="58"/>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row>
    <row r="581" spans="1:37" ht="15.75" customHeight="1">
      <c r="A581" s="56"/>
      <c r="B581" s="57"/>
      <c r="C581" s="58"/>
      <c r="D581" s="57"/>
      <c r="E581" s="57"/>
      <c r="F581" s="57"/>
      <c r="G581" s="57"/>
      <c r="H581" s="57"/>
      <c r="I581" s="57"/>
      <c r="J581" s="57"/>
      <c r="K581" s="58"/>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row>
    <row r="582" spans="1:37" ht="15.75" customHeight="1">
      <c r="A582" s="56"/>
      <c r="B582" s="57"/>
      <c r="C582" s="58"/>
      <c r="D582" s="57"/>
      <c r="E582" s="57"/>
      <c r="F582" s="57"/>
      <c r="G582" s="57"/>
      <c r="H582" s="57"/>
      <c r="I582" s="57"/>
      <c r="J582" s="57"/>
      <c r="K582" s="58"/>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row>
    <row r="583" spans="1:37" ht="15.75" customHeight="1">
      <c r="A583" s="56"/>
      <c r="B583" s="57"/>
      <c r="C583" s="58"/>
      <c r="D583" s="57"/>
      <c r="E583" s="57"/>
      <c r="F583" s="57"/>
      <c r="G583" s="57"/>
      <c r="H583" s="57"/>
      <c r="I583" s="57"/>
      <c r="J583" s="57"/>
      <c r="K583" s="58"/>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row>
    <row r="584" spans="1:37" ht="15.75" customHeight="1">
      <c r="A584" s="56"/>
      <c r="B584" s="57"/>
      <c r="C584" s="58"/>
      <c r="D584" s="57"/>
      <c r="E584" s="57"/>
      <c r="F584" s="57"/>
      <c r="G584" s="57"/>
      <c r="H584" s="57"/>
      <c r="I584" s="57"/>
      <c r="J584" s="57"/>
      <c r="K584" s="58"/>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row>
    <row r="585" spans="1:37" ht="15.75" customHeight="1">
      <c r="A585" s="56"/>
      <c r="B585" s="57"/>
      <c r="C585" s="58"/>
      <c r="D585" s="57"/>
      <c r="E585" s="57"/>
      <c r="F585" s="57"/>
      <c r="G585" s="57"/>
      <c r="H585" s="57"/>
      <c r="I585" s="57"/>
      <c r="J585" s="57"/>
      <c r="K585" s="58"/>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row>
    <row r="586" spans="1:37" ht="15.75" customHeight="1">
      <c r="A586" s="56"/>
      <c r="B586" s="57"/>
      <c r="C586" s="58"/>
      <c r="D586" s="57"/>
      <c r="E586" s="57"/>
      <c r="F586" s="57"/>
      <c r="G586" s="57"/>
      <c r="H586" s="57"/>
      <c r="I586" s="57"/>
      <c r="J586" s="57"/>
      <c r="K586" s="58"/>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row>
    <row r="587" spans="1:37" ht="15.75" customHeight="1">
      <c r="A587" s="56"/>
      <c r="B587" s="57"/>
      <c r="C587" s="58"/>
      <c r="D587" s="57"/>
      <c r="E587" s="57"/>
      <c r="F587" s="57"/>
      <c r="G587" s="57"/>
      <c r="H587" s="57"/>
      <c r="I587" s="57"/>
      <c r="J587" s="57"/>
      <c r="K587" s="58"/>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row>
    <row r="588" spans="1:37" ht="15.75" customHeight="1">
      <c r="A588" s="56"/>
      <c r="B588" s="57"/>
      <c r="C588" s="58"/>
      <c r="D588" s="57"/>
      <c r="E588" s="57"/>
      <c r="F588" s="57"/>
      <c r="G588" s="57"/>
      <c r="H588" s="57"/>
      <c r="I588" s="57"/>
      <c r="J588" s="57"/>
      <c r="K588" s="58"/>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row>
    <row r="589" spans="1:37" ht="15.75" customHeight="1">
      <c r="A589" s="56"/>
      <c r="B589" s="57"/>
      <c r="C589" s="58"/>
      <c r="D589" s="57"/>
      <c r="E589" s="57"/>
      <c r="F589" s="57"/>
      <c r="G589" s="57"/>
      <c r="H589" s="57"/>
      <c r="I589" s="57"/>
      <c r="J589" s="57"/>
      <c r="K589" s="58"/>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row>
    <row r="590" spans="1:37" ht="15.75" customHeight="1">
      <c r="A590" s="56"/>
      <c r="B590" s="57"/>
      <c r="C590" s="58"/>
      <c r="D590" s="57"/>
      <c r="E590" s="57"/>
      <c r="F590" s="57"/>
      <c r="G590" s="57"/>
      <c r="H590" s="57"/>
      <c r="I590" s="57"/>
      <c r="J590" s="57"/>
      <c r="K590" s="58"/>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row>
    <row r="591" spans="1:37" ht="15.75" customHeight="1">
      <c r="A591" s="56"/>
      <c r="B591" s="57"/>
      <c r="C591" s="58"/>
      <c r="D591" s="57"/>
      <c r="E591" s="57"/>
      <c r="F591" s="57"/>
      <c r="G591" s="57"/>
      <c r="H591" s="57"/>
      <c r="I591" s="57"/>
      <c r="J591" s="57"/>
      <c r="K591" s="58"/>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row>
    <row r="592" spans="1:37" ht="15.75" customHeight="1">
      <c r="A592" s="56"/>
      <c r="B592" s="57"/>
      <c r="C592" s="58"/>
      <c r="D592" s="57"/>
      <c r="E592" s="57"/>
      <c r="F592" s="57"/>
      <c r="G592" s="57"/>
      <c r="H592" s="57"/>
      <c r="I592" s="57"/>
      <c r="J592" s="57"/>
      <c r="K592" s="58"/>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row>
    <row r="593" spans="1:37" ht="15.75" customHeight="1">
      <c r="A593" s="56"/>
      <c r="B593" s="57"/>
      <c r="C593" s="58"/>
      <c r="D593" s="57"/>
      <c r="E593" s="57"/>
      <c r="F593" s="57"/>
      <c r="G593" s="57"/>
      <c r="H593" s="57"/>
      <c r="I593" s="57"/>
      <c r="J593" s="57"/>
      <c r="K593" s="58"/>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row>
    <row r="594" spans="1:37" ht="15.75" customHeight="1">
      <c r="A594" s="56"/>
      <c r="B594" s="57"/>
      <c r="C594" s="58"/>
      <c r="D594" s="57"/>
      <c r="E594" s="57"/>
      <c r="F594" s="57"/>
      <c r="G594" s="57"/>
      <c r="H594" s="57"/>
      <c r="I594" s="57"/>
      <c r="J594" s="57"/>
      <c r="K594" s="58"/>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row>
    <row r="595" spans="1:37" ht="15.75" customHeight="1">
      <c r="A595" s="56"/>
      <c r="B595" s="57"/>
      <c r="C595" s="58"/>
      <c r="D595" s="57"/>
      <c r="E595" s="57"/>
      <c r="F595" s="57"/>
      <c r="G595" s="57"/>
      <c r="H595" s="57"/>
      <c r="I595" s="57"/>
      <c r="J595" s="57"/>
      <c r="K595" s="58"/>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row>
    <row r="596" spans="1:37" ht="15.75" customHeight="1">
      <c r="A596" s="56"/>
      <c r="B596" s="57"/>
      <c r="C596" s="58"/>
      <c r="D596" s="57"/>
      <c r="E596" s="57"/>
      <c r="F596" s="57"/>
      <c r="G596" s="57"/>
      <c r="H596" s="57"/>
      <c r="I596" s="57"/>
      <c r="J596" s="57"/>
      <c r="K596" s="58"/>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row>
    <row r="597" spans="1:37" ht="15.75" customHeight="1">
      <c r="A597" s="56"/>
      <c r="B597" s="57"/>
      <c r="C597" s="58"/>
      <c r="D597" s="57"/>
      <c r="E597" s="57"/>
      <c r="F597" s="57"/>
      <c r="G597" s="57"/>
      <c r="H597" s="57"/>
      <c r="I597" s="57"/>
      <c r="J597" s="57"/>
      <c r="K597" s="58"/>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row>
    <row r="598" spans="1:37" ht="15.75" customHeight="1">
      <c r="A598" s="56"/>
      <c r="B598" s="57"/>
      <c r="C598" s="58"/>
      <c r="D598" s="57"/>
      <c r="E598" s="57"/>
      <c r="F598" s="57"/>
      <c r="G598" s="57"/>
      <c r="H598" s="57"/>
      <c r="I598" s="57"/>
      <c r="J598" s="57"/>
      <c r="K598" s="58"/>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row>
    <row r="599" spans="1:37" ht="15.75" customHeight="1">
      <c r="A599" s="56"/>
      <c r="B599" s="57"/>
      <c r="C599" s="58"/>
      <c r="D599" s="57"/>
      <c r="E599" s="57"/>
      <c r="F599" s="57"/>
      <c r="G599" s="57"/>
      <c r="H599" s="57"/>
      <c r="I599" s="57"/>
      <c r="J599" s="57"/>
      <c r="K599" s="58"/>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row>
    <row r="600" spans="1:37" ht="15.75" customHeight="1">
      <c r="A600" s="56"/>
      <c r="B600" s="57"/>
      <c r="C600" s="58"/>
      <c r="D600" s="57"/>
      <c r="E600" s="57"/>
      <c r="F600" s="57"/>
      <c r="G600" s="57"/>
      <c r="H600" s="57"/>
      <c r="I600" s="57"/>
      <c r="J600" s="57"/>
      <c r="K600" s="58"/>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row>
    <row r="601" spans="1:37" ht="15.75" customHeight="1">
      <c r="A601" s="56"/>
      <c r="B601" s="57"/>
      <c r="C601" s="58"/>
      <c r="D601" s="57"/>
      <c r="E601" s="57"/>
      <c r="F601" s="57"/>
      <c r="G601" s="57"/>
      <c r="H601" s="57"/>
      <c r="I601" s="57"/>
      <c r="J601" s="57"/>
      <c r="K601" s="58"/>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row>
    <row r="602" spans="1:37" ht="15.75" customHeight="1">
      <c r="A602" s="56"/>
      <c r="B602" s="57"/>
      <c r="C602" s="58"/>
      <c r="D602" s="57"/>
      <c r="E602" s="57"/>
      <c r="F602" s="57"/>
      <c r="G602" s="57"/>
      <c r="H602" s="57"/>
      <c r="I602" s="57"/>
      <c r="J602" s="57"/>
      <c r="K602" s="58"/>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row>
    <row r="603" spans="1:37" ht="15.75" customHeight="1">
      <c r="A603" s="56"/>
      <c r="B603" s="57"/>
      <c r="C603" s="58"/>
      <c r="D603" s="57"/>
      <c r="E603" s="57"/>
      <c r="F603" s="57"/>
      <c r="G603" s="57"/>
      <c r="H603" s="57"/>
      <c r="I603" s="57"/>
      <c r="J603" s="57"/>
      <c r="K603" s="58"/>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row>
    <row r="604" spans="1:37" ht="15.75" customHeight="1">
      <c r="A604" s="56"/>
      <c r="B604" s="57"/>
      <c r="C604" s="58"/>
      <c r="D604" s="57"/>
      <c r="E604" s="57"/>
      <c r="F604" s="57"/>
      <c r="G604" s="57"/>
      <c r="H604" s="57"/>
      <c r="I604" s="57"/>
      <c r="J604" s="57"/>
      <c r="K604" s="58"/>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row>
    <row r="605" spans="1:37" ht="15.75" customHeight="1">
      <c r="A605" s="56"/>
      <c r="B605" s="57"/>
      <c r="C605" s="58"/>
      <c r="D605" s="57"/>
      <c r="E605" s="57"/>
      <c r="F605" s="57"/>
      <c r="G605" s="57"/>
      <c r="H605" s="57"/>
      <c r="I605" s="57"/>
      <c r="J605" s="57"/>
      <c r="K605" s="58"/>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row>
    <row r="606" spans="1:37" ht="15.75" customHeight="1">
      <c r="A606" s="56"/>
      <c r="B606" s="57"/>
      <c r="C606" s="58"/>
      <c r="D606" s="57"/>
      <c r="E606" s="57"/>
      <c r="F606" s="57"/>
      <c r="G606" s="57"/>
      <c r="H606" s="57"/>
      <c r="I606" s="57"/>
      <c r="J606" s="57"/>
      <c r="K606" s="58"/>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row>
    <row r="607" spans="1:37" ht="15.75" customHeight="1">
      <c r="A607" s="56"/>
      <c r="B607" s="57"/>
      <c r="C607" s="58"/>
      <c r="D607" s="57"/>
      <c r="E607" s="57"/>
      <c r="F607" s="57"/>
      <c r="G607" s="57"/>
      <c r="H607" s="57"/>
      <c r="I607" s="57"/>
      <c r="J607" s="57"/>
      <c r="K607" s="58"/>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row>
    <row r="608" spans="1:37" ht="15.75" customHeight="1">
      <c r="A608" s="56"/>
      <c r="B608" s="57"/>
      <c r="C608" s="58"/>
      <c r="D608" s="57"/>
      <c r="E608" s="57"/>
      <c r="F608" s="57"/>
      <c r="G608" s="57"/>
      <c r="H608" s="57"/>
      <c r="I608" s="57"/>
      <c r="J608" s="57"/>
      <c r="K608" s="58"/>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row>
    <row r="609" spans="1:37" ht="15.75" customHeight="1">
      <c r="A609" s="56"/>
      <c r="B609" s="57"/>
      <c r="C609" s="58"/>
      <c r="D609" s="57"/>
      <c r="E609" s="57"/>
      <c r="F609" s="57"/>
      <c r="G609" s="57"/>
      <c r="H609" s="57"/>
      <c r="I609" s="57"/>
      <c r="J609" s="57"/>
      <c r="K609" s="58"/>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row>
    <row r="610" spans="1:37" ht="15.75" customHeight="1">
      <c r="A610" s="56"/>
      <c r="B610" s="57"/>
      <c r="C610" s="58"/>
      <c r="D610" s="57"/>
      <c r="E610" s="57"/>
      <c r="F610" s="57"/>
      <c r="G610" s="57"/>
      <c r="H610" s="57"/>
      <c r="I610" s="57"/>
      <c r="J610" s="57"/>
      <c r="K610" s="58"/>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row>
    <row r="611" spans="1:37" ht="15.75" customHeight="1">
      <c r="A611" s="56"/>
      <c r="B611" s="57"/>
      <c r="C611" s="58"/>
      <c r="D611" s="57"/>
      <c r="E611" s="57"/>
      <c r="F611" s="57"/>
      <c r="G611" s="57"/>
      <c r="H611" s="57"/>
      <c r="I611" s="57"/>
      <c r="J611" s="57"/>
      <c r="K611" s="58"/>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row>
    <row r="612" spans="1:37" ht="15.75" customHeight="1">
      <c r="A612" s="56"/>
      <c r="B612" s="57"/>
      <c r="C612" s="58"/>
      <c r="D612" s="57"/>
      <c r="E612" s="57"/>
      <c r="F612" s="57"/>
      <c r="G612" s="57"/>
      <c r="H612" s="57"/>
      <c r="I612" s="57"/>
      <c r="J612" s="57"/>
      <c r="K612" s="58"/>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row>
    <row r="613" spans="1:37" ht="15.75" customHeight="1">
      <c r="A613" s="56"/>
      <c r="B613" s="57"/>
      <c r="C613" s="58"/>
      <c r="D613" s="57"/>
      <c r="E613" s="57"/>
      <c r="F613" s="57"/>
      <c r="G613" s="57"/>
      <c r="H613" s="57"/>
      <c r="I613" s="57"/>
      <c r="J613" s="57"/>
      <c r="K613" s="58"/>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row>
    <row r="614" spans="1:37" ht="15.75" customHeight="1">
      <c r="A614" s="56"/>
      <c r="B614" s="57"/>
      <c r="C614" s="58"/>
      <c r="D614" s="57"/>
      <c r="E614" s="57"/>
      <c r="F614" s="57"/>
      <c r="G614" s="57"/>
      <c r="H614" s="57"/>
      <c r="I614" s="57"/>
      <c r="J614" s="57"/>
      <c r="K614" s="58"/>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row>
    <row r="615" spans="1:37" ht="15.75" customHeight="1">
      <c r="A615" s="56"/>
      <c r="B615" s="57"/>
      <c r="C615" s="58"/>
      <c r="D615" s="57"/>
      <c r="E615" s="57"/>
      <c r="F615" s="57"/>
      <c r="G615" s="57"/>
      <c r="H615" s="57"/>
      <c r="I615" s="57"/>
      <c r="J615" s="57"/>
      <c r="K615" s="58"/>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row>
    <row r="616" spans="1:37" ht="15.75" customHeight="1">
      <c r="A616" s="56"/>
      <c r="B616" s="57"/>
      <c r="C616" s="58"/>
      <c r="D616" s="57"/>
      <c r="E616" s="57"/>
      <c r="F616" s="57"/>
      <c r="G616" s="57"/>
      <c r="H616" s="57"/>
      <c r="I616" s="57"/>
      <c r="J616" s="57"/>
      <c r="K616" s="58"/>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row>
    <row r="617" spans="1:37" ht="15.75" customHeight="1">
      <c r="A617" s="56"/>
      <c r="B617" s="57"/>
      <c r="C617" s="58"/>
      <c r="D617" s="57"/>
      <c r="E617" s="57"/>
      <c r="F617" s="57"/>
      <c r="G617" s="57"/>
      <c r="H617" s="57"/>
      <c r="I617" s="57"/>
      <c r="J617" s="57"/>
      <c r="K617" s="58"/>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row>
    <row r="618" spans="1:37" ht="15.75" customHeight="1">
      <c r="A618" s="56"/>
      <c r="B618" s="57"/>
      <c r="C618" s="58"/>
      <c r="D618" s="57"/>
      <c r="E618" s="57"/>
      <c r="F618" s="57"/>
      <c r="G618" s="57"/>
      <c r="H618" s="57"/>
      <c r="I618" s="57"/>
      <c r="J618" s="57"/>
      <c r="K618" s="58"/>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row>
    <row r="619" spans="1:37" ht="15.75" customHeight="1">
      <c r="A619" s="56"/>
      <c r="B619" s="57"/>
      <c r="C619" s="58"/>
      <c r="D619" s="57"/>
      <c r="E619" s="57"/>
      <c r="F619" s="57"/>
      <c r="G619" s="57"/>
      <c r="H619" s="57"/>
      <c r="I619" s="57"/>
      <c r="J619" s="57"/>
      <c r="K619" s="58"/>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row>
    <row r="620" spans="1:37" ht="15.75" customHeight="1">
      <c r="A620" s="56"/>
      <c r="B620" s="57"/>
      <c r="C620" s="58"/>
      <c r="D620" s="57"/>
      <c r="E620" s="57"/>
      <c r="F620" s="57"/>
      <c r="G620" s="57"/>
      <c r="H620" s="57"/>
      <c r="I620" s="57"/>
      <c r="J620" s="57"/>
      <c r="K620" s="58"/>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row>
    <row r="621" spans="1:37" ht="15.75" customHeight="1">
      <c r="A621" s="56"/>
      <c r="B621" s="57"/>
      <c r="C621" s="58"/>
      <c r="D621" s="57"/>
      <c r="E621" s="57"/>
      <c r="F621" s="57"/>
      <c r="G621" s="57"/>
      <c r="H621" s="57"/>
      <c r="I621" s="57"/>
      <c r="J621" s="57"/>
      <c r="K621" s="58"/>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row>
    <row r="622" spans="1:37" ht="15.75" customHeight="1">
      <c r="A622" s="56"/>
      <c r="B622" s="57"/>
      <c r="C622" s="58"/>
      <c r="D622" s="57"/>
      <c r="E622" s="57"/>
      <c r="F622" s="57"/>
      <c r="G622" s="57"/>
      <c r="H622" s="57"/>
      <c r="I622" s="57"/>
      <c r="J622" s="57"/>
      <c r="K622" s="58"/>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row>
    <row r="623" spans="1:37" ht="15.75" customHeight="1">
      <c r="A623" s="56"/>
      <c r="B623" s="57"/>
      <c r="C623" s="58"/>
      <c r="D623" s="57"/>
      <c r="E623" s="57"/>
      <c r="F623" s="57"/>
      <c r="G623" s="57"/>
      <c r="H623" s="57"/>
      <c r="I623" s="57"/>
      <c r="J623" s="57"/>
      <c r="K623" s="58"/>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row>
    <row r="624" spans="1:37" ht="15.75" customHeight="1">
      <c r="A624" s="56"/>
      <c r="B624" s="57"/>
      <c r="C624" s="58"/>
      <c r="D624" s="57"/>
      <c r="E624" s="57"/>
      <c r="F624" s="57"/>
      <c r="G624" s="57"/>
      <c r="H624" s="57"/>
      <c r="I624" s="57"/>
      <c r="J624" s="57"/>
      <c r="K624" s="58"/>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row>
    <row r="625" spans="1:37" ht="15.75" customHeight="1">
      <c r="A625" s="56"/>
      <c r="B625" s="57"/>
      <c r="C625" s="58"/>
      <c r="D625" s="57"/>
      <c r="E625" s="57"/>
      <c r="F625" s="57"/>
      <c r="G625" s="57"/>
      <c r="H625" s="57"/>
      <c r="I625" s="57"/>
      <c r="J625" s="57"/>
      <c r="K625" s="58"/>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row>
    <row r="626" spans="1:37" ht="15.75" customHeight="1">
      <c r="A626" s="56"/>
      <c r="B626" s="57"/>
      <c r="C626" s="58"/>
      <c r="D626" s="57"/>
      <c r="E626" s="57"/>
      <c r="F626" s="57"/>
      <c r="G626" s="57"/>
      <c r="H626" s="57"/>
      <c r="I626" s="57"/>
      <c r="J626" s="57"/>
      <c r="K626" s="58"/>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row>
    <row r="627" spans="1:37" ht="15.75" customHeight="1">
      <c r="A627" s="56"/>
      <c r="B627" s="57"/>
      <c r="C627" s="58"/>
      <c r="D627" s="57"/>
      <c r="E627" s="57"/>
      <c r="F627" s="57"/>
      <c r="G627" s="57"/>
      <c r="H627" s="57"/>
      <c r="I627" s="57"/>
      <c r="J627" s="57"/>
      <c r="K627" s="58"/>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row>
    <row r="628" spans="1:37" ht="15.75" customHeight="1">
      <c r="A628" s="56"/>
      <c r="B628" s="57"/>
      <c r="C628" s="58"/>
      <c r="D628" s="57"/>
      <c r="E628" s="57"/>
      <c r="F628" s="57"/>
      <c r="G628" s="57"/>
      <c r="H628" s="57"/>
      <c r="I628" s="57"/>
      <c r="J628" s="57"/>
      <c r="K628" s="58"/>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row>
    <row r="629" spans="1:37" ht="15.75" customHeight="1">
      <c r="A629" s="56"/>
      <c r="B629" s="57"/>
      <c r="C629" s="58"/>
      <c r="D629" s="57"/>
      <c r="E629" s="57"/>
      <c r="F629" s="57"/>
      <c r="G629" s="57"/>
      <c r="H629" s="57"/>
      <c r="I629" s="57"/>
      <c r="J629" s="57"/>
      <c r="K629" s="58"/>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row>
    <row r="630" spans="1:37" ht="15.75" customHeight="1">
      <c r="A630" s="56"/>
      <c r="B630" s="57"/>
      <c r="C630" s="58"/>
      <c r="D630" s="57"/>
      <c r="E630" s="57"/>
      <c r="F630" s="57"/>
      <c r="G630" s="57"/>
      <c r="H630" s="57"/>
      <c r="I630" s="57"/>
      <c r="J630" s="57"/>
      <c r="K630" s="58"/>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row>
    <row r="631" spans="1:37" ht="15.75" customHeight="1">
      <c r="A631" s="56"/>
      <c r="B631" s="57"/>
      <c r="C631" s="58"/>
      <c r="D631" s="57"/>
      <c r="E631" s="57"/>
      <c r="F631" s="57"/>
      <c r="G631" s="57"/>
      <c r="H631" s="57"/>
      <c r="I631" s="57"/>
      <c r="J631" s="57"/>
      <c r="K631" s="58"/>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row>
    <row r="632" spans="1:37" ht="15.75" customHeight="1">
      <c r="A632" s="56"/>
      <c r="B632" s="57"/>
      <c r="C632" s="58"/>
      <c r="D632" s="57"/>
      <c r="E632" s="57"/>
      <c r="F632" s="57"/>
      <c r="G632" s="57"/>
      <c r="H632" s="57"/>
      <c r="I632" s="57"/>
      <c r="J632" s="57"/>
      <c r="K632" s="58"/>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row>
    <row r="633" spans="1:37" ht="15.75" customHeight="1">
      <c r="A633" s="56"/>
      <c r="B633" s="57"/>
      <c r="C633" s="58"/>
      <c r="D633" s="57"/>
      <c r="E633" s="57"/>
      <c r="F633" s="57"/>
      <c r="G633" s="57"/>
      <c r="H633" s="57"/>
      <c r="I633" s="57"/>
      <c r="J633" s="57"/>
      <c r="K633" s="58"/>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row>
    <row r="634" spans="1:37" ht="15.75" customHeight="1">
      <c r="A634" s="56"/>
      <c r="B634" s="57"/>
      <c r="C634" s="58"/>
      <c r="D634" s="57"/>
      <c r="E634" s="57"/>
      <c r="F634" s="57"/>
      <c r="G634" s="57"/>
      <c r="H634" s="57"/>
      <c r="I634" s="57"/>
      <c r="J634" s="57"/>
      <c r="K634" s="58"/>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row>
    <row r="635" spans="1:37" ht="15.75" customHeight="1">
      <c r="A635" s="56"/>
      <c r="B635" s="57"/>
      <c r="C635" s="58"/>
      <c r="D635" s="57"/>
      <c r="E635" s="57"/>
      <c r="F635" s="57"/>
      <c r="G635" s="57"/>
      <c r="H635" s="57"/>
      <c r="I635" s="57"/>
      <c r="J635" s="57"/>
      <c r="K635" s="58"/>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row>
    <row r="636" spans="1:37" ht="15.75" customHeight="1">
      <c r="A636" s="56"/>
      <c r="B636" s="57"/>
      <c r="C636" s="58"/>
      <c r="D636" s="57"/>
      <c r="E636" s="57"/>
      <c r="F636" s="57"/>
      <c r="G636" s="57"/>
      <c r="H636" s="57"/>
      <c r="I636" s="57"/>
      <c r="J636" s="57"/>
      <c r="K636" s="58"/>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row>
    <row r="637" spans="1:37" ht="15.75" customHeight="1">
      <c r="A637" s="56"/>
      <c r="B637" s="57"/>
      <c r="C637" s="58"/>
      <c r="D637" s="57"/>
      <c r="E637" s="57"/>
      <c r="F637" s="57"/>
      <c r="G637" s="57"/>
      <c r="H637" s="57"/>
      <c r="I637" s="57"/>
      <c r="J637" s="57"/>
      <c r="K637" s="58"/>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row>
    <row r="638" spans="1:37" ht="15.75" customHeight="1">
      <c r="A638" s="56"/>
      <c r="B638" s="57"/>
      <c r="C638" s="58"/>
      <c r="D638" s="57"/>
      <c r="E638" s="57"/>
      <c r="F638" s="57"/>
      <c r="G638" s="57"/>
      <c r="H638" s="57"/>
      <c r="I638" s="57"/>
      <c r="J638" s="57"/>
      <c r="K638" s="58"/>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row>
    <row r="639" spans="1:37" ht="15.75" customHeight="1">
      <c r="A639" s="56"/>
      <c r="B639" s="57"/>
      <c r="C639" s="58"/>
      <c r="D639" s="57"/>
      <c r="E639" s="57"/>
      <c r="F639" s="57"/>
      <c r="G639" s="57"/>
      <c r="H639" s="57"/>
      <c r="I639" s="57"/>
      <c r="J639" s="57"/>
      <c r="K639" s="58"/>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row>
    <row r="640" spans="1:37" ht="15.75" customHeight="1">
      <c r="A640" s="56"/>
      <c r="B640" s="57"/>
      <c r="C640" s="58"/>
      <c r="D640" s="57"/>
      <c r="E640" s="57"/>
      <c r="F640" s="57"/>
      <c r="G640" s="57"/>
      <c r="H640" s="57"/>
      <c r="I640" s="57"/>
      <c r="J640" s="57"/>
      <c r="K640" s="58"/>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row>
    <row r="641" spans="1:37" ht="15.75" customHeight="1">
      <c r="A641" s="56"/>
      <c r="B641" s="57"/>
      <c r="C641" s="58"/>
      <c r="D641" s="57"/>
      <c r="E641" s="57"/>
      <c r="F641" s="57"/>
      <c r="G641" s="57"/>
      <c r="H641" s="57"/>
      <c r="I641" s="57"/>
      <c r="J641" s="57"/>
      <c r="K641" s="58"/>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row>
    <row r="642" spans="1:37" ht="15.75" customHeight="1">
      <c r="A642" s="56"/>
      <c r="B642" s="57"/>
      <c r="C642" s="58"/>
      <c r="D642" s="57"/>
      <c r="E642" s="57"/>
      <c r="F642" s="57"/>
      <c r="G642" s="57"/>
      <c r="H642" s="57"/>
      <c r="I642" s="57"/>
      <c r="J642" s="57"/>
      <c r="K642" s="58"/>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row>
    <row r="643" spans="1:37" ht="15.75" customHeight="1">
      <c r="A643" s="56"/>
      <c r="B643" s="57"/>
      <c r="C643" s="58"/>
      <c r="D643" s="57"/>
      <c r="E643" s="57"/>
      <c r="F643" s="57"/>
      <c r="G643" s="57"/>
      <c r="H643" s="57"/>
      <c r="I643" s="57"/>
      <c r="J643" s="57"/>
      <c r="K643" s="58"/>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row>
    <row r="644" spans="1:37" ht="15.75" customHeight="1">
      <c r="A644" s="56"/>
      <c r="B644" s="57"/>
      <c r="C644" s="58"/>
      <c r="D644" s="57"/>
      <c r="E644" s="57"/>
      <c r="F644" s="57"/>
      <c r="G644" s="57"/>
      <c r="H644" s="57"/>
      <c r="I644" s="57"/>
      <c r="J644" s="57"/>
      <c r="K644" s="58"/>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row>
    <row r="645" spans="1:37" ht="15.75" customHeight="1">
      <c r="A645" s="56"/>
      <c r="B645" s="57"/>
      <c r="C645" s="58"/>
      <c r="D645" s="57"/>
      <c r="E645" s="57"/>
      <c r="F645" s="57"/>
      <c r="G645" s="57"/>
      <c r="H645" s="57"/>
      <c r="I645" s="57"/>
      <c r="J645" s="57"/>
      <c r="K645" s="58"/>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row>
    <row r="646" spans="1:37" ht="15.75" customHeight="1">
      <c r="A646" s="56"/>
      <c r="B646" s="57"/>
      <c r="C646" s="58"/>
      <c r="D646" s="57"/>
      <c r="E646" s="57"/>
      <c r="F646" s="57"/>
      <c r="G646" s="57"/>
      <c r="H646" s="57"/>
      <c r="I646" s="57"/>
      <c r="J646" s="57"/>
      <c r="K646" s="58"/>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row>
    <row r="647" spans="1:37" ht="15.75" customHeight="1">
      <c r="A647" s="56"/>
      <c r="B647" s="57"/>
      <c r="C647" s="58"/>
      <c r="D647" s="57"/>
      <c r="E647" s="57"/>
      <c r="F647" s="57"/>
      <c r="G647" s="57"/>
      <c r="H647" s="57"/>
      <c r="I647" s="57"/>
      <c r="J647" s="57"/>
      <c r="K647" s="58"/>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row>
    <row r="648" spans="1:37" ht="15.75" customHeight="1">
      <c r="A648" s="56"/>
      <c r="B648" s="57"/>
      <c r="C648" s="58"/>
      <c r="D648" s="57"/>
      <c r="E648" s="57"/>
      <c r="F648" s="57"/>
      <c r="G648" s="57"/>
      <c r="H648" s="57"/>
      <c r="I648" s="57"/>
      <c r="J648" s="57"/>
      <c r="K648" s="58"/>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row>
    <row r="649" spans="1:37" ht="15.75" customHeight="1">
      <c r="A649" s="56"/>
      <c r="B649" s="57"/>
      <c r="C649" s="58"/>
      <c r="D649" s="57"/>
      <c r="E649" s="57"/>
      <c r="F649" s="57"/>
      <c r="G649" s="57"/>
      <c r="H649" s="57"/>
      <c r="I649" s="57"/>
      <c r="J649" s="57"/>
      <c r="K649" s="58"/>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row>
    <row r="650" spans="1:37" ht="15.75" customHeight="1">
      <c r="A650" s="56"/>
      <c r="B650" s="57"/>
      <c r="C650" s="58"/>
      <c r="D650" s="57"/>
      <c r="E650" s="57"/>
      <c r="F650" s="57"/>
      <c r="G650" s="57"/>
      <c r="H650" s="57"/>
      <c r="I650" s="57"/>
      <c r="J650" s="57"/>
      <c r="K650" s="58"/>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row>
    <row r="651" spans="1:37" ht="15.75" customHeight="1">
      <c r="A651" s="56"/>
      <c r="B651" s="57"/>
      <c r="C651" s="58"/>
      <c r="D651" s="57"/>
      <c r="E651" s="57"/>
      <c r="F651" s="57"/>
      <c r="G651" s="57"/>
      <c r="H651" s="57"/>
      <c r="I651" s="57"/>
      <c r="J651" s="57"/>
      <c r="K651" s="58"/>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row>
    <row r="652" spans="1:37" ht="15.75" customHeight="1">
      <c r="A652" s="56"/>
      <c r="B652" s="57"/>
      <c r="C652" s="58"/>
      <c r="D652" s="57"/>
      <c r="E652" s="57"/>
      <c r="F652" s="57"/>
      <c r="G652" s="57"/>
      <c r="H652" s="57"/>
      <c r="I652" s="57"/>
      <c r="J652" s="57"/>
      <c r="K652" s="58"/>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row>
    <row r="653" spans="1:37" ht="15.75" customHeight="1">
      <c r="A653" s="56"/>
      <c r="B653" s="57"/>
      <c r="C653" s="58"/>
      <c r="D653" s="57"/>
      <c r="E653" s="57"/>
      <c r="F653" s="57"/>
      <c r="G653" s="57"/>
      <c r="H653" s="57"/>
      <c r="I653" s="57"/>
      <c r="J653" s="57"/>
      <c r="K653" s="58"/>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row>
    <row r="654" spans="1:37" ht="15.75" customHeight="1">
      <c r="A654" s="56"/>
      <c r="B654" s="57"/>
      <c r="C654" s="58"/>
      <c r="D654" s="57"/>
      <c r="E654" s="57"/>
      <c r="F654" s="57"/>
      <c r="G654" s="57"/>
      <c r="H654" s="57"/>
      <c r="I654" s="57"/>
      <c r="J654" s="57"/>
      <c r="K654" s="58"/>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row>
    <row r="655" spans="1:37" ht="15.75" customHeight="1">
      <c r="A655" s="56"/>
      <c r="B655" s="57"/>
      <c r="C655" s="58"/>
      <c r="D655" s="57"/>
      <c r="E655" s="57"/>
      <c r="F655" s="57"/>
      <c r="G655" s="57"/>
      <c r="H655" s="57"/>
      <c r="I655" s="57"/>
      <c r="J655" s="57"/>
      <c r="K655" s="58"/>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row>
    <row r="656" spans="1:37" ht="15.75" customHeight="1">
      <c r="A656" s="56"/>
      <c r="B656" s="57"/>
      <c r="C656" s="58"/>
      <c r="D656" s="57"/>
      <c r="E656" s="57"/>
      <c r="F656" s="57"/>
      <c r="G656" s="57"/>
      <c r="H656" s="57"/>
      <c r="I656" s="57"/>
      <c r="J656" s="57"/>
      <c r="K656" s="58"/>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row>
    <row r="657" spans="1:37" ht="15.75" customHeight="1">
      <c r="A657" s="56"/>
      <c r="B657" s="57"/>
      <c r="C657" s="58"/>
      <c r="D657" s="57"/>
      <c r="E657" s="57"/>
      <c r="F657" s="57"/>
      <c r="G657" s="57"/>
      <c r="H657" s="57"/>
      <c r="I657" s="57"/>
      <c r="J657" s="57"/>
      <c r="K657" s="58"/>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row>
    <row r="658" spans="1:37" ht="15.75" customHeight="1">
      <c r="A658" s="56"/>
      <c r="B658" s="57"/>
      <c r="C658" s="58"/>
      <c r="D658" s="57"/>
      <c r="E658" s="57"/>
      <c r="F658" s="57"/>
      <c r="G658" s="57"/>
      <c r="H658" s="57"/>
      <c r="I658" s="57"/>
      <c r="J658" s="57"/>
      <c r="K658" s="58"/>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row>
    <row r="659" spans="1:37" ht="15.75" customHeight="1">
      <c r="A659" s="56"/>
      <c r="B659" s="57"/>
      <c r="C659" s="58"/>
      <c r="D659" s="57"/>
      <c r="E659" s="57"/>
      <c r="F659" s="57"/>
      <c r="G659" s="57"/>
      <c r="H659" s="57"/>
      <c r="I659" s="57"/>
      <c r="J659" s="57"/>
      <c r="K659" s="58"/>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row>
    <row r="660" spans="1:37" ht="15.75" customHeight="1">
      <c r="A660" s="56"/>
      <c r="B660" s="57"/>
      <c r="C660" s="58"/>
      <c r="D660" s="57"/>
      <c r="E660" s="57"/>
      <c r="F660" s="57"/>
      <c r="G660" s="57"/>
      <c r="H660" s="57"/>
      <c r="I660" s="57"/>
      <c r="J660" s="57"/>
      <c r="K660" s="58"/>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row>
    <row r="661" spans="1:37" ht="15.75" customHeight="1">
      <c r="A661" s="56"/>
      <c r="B661" s="57"/>
      <c r="C661" s="58"/>
      <c r="D661" s="57"/>
      <c r="E661" s="57"/>
      <c r="F661" s="57"/>
      <c r="G661" s="57"/>
      <c r="H661" s="57"/>
      <c r="I661" s="57"/>
      <c r="J661" s="57"/>
      <c r="K661" s="58"/>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row>
    <row r="662" spans="1:37" ht="15.75" customHeight="1">
      <c r="A662" s="56"/>
      <c r="B662" s="57"/>
      <c r="C662" s="58"/>
      <c r="D662" s="57"/>
      <c r="E662" s="57"/>
      <c r="F662" s="57"/>
      <c r="G662" s="57"/>
      <c r="H662" s="57"/>
      <c r="I662" s="57"/>
      <c r="J662" s="57"/>
      <c r="K662" s="58"/>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row>
    <row r="663" spans="1:37" ht="15.75" customHeight="1">
      <c r="A663" s="56"/>
      <c r="B663" s="57"/>
      <c r="C663" s="58"/>
      <c r="D663" s="57"/>
      <c r="E663" s="57"/>
      <c r="F663" s="57"/>
      <c r="G663" s="57"/>
      <c r="H663" s="57"/>
      <c r="I663" s="57"/>
      <c r="J663" s="57"/>
      <c r="K663" s="58"/>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row>
    <row r="664" spans="1:37" ht="15.75" customHeight="1">
      <c r="A664" s="56"/>
      <c r="B664" s="57"/>
      <c r="C664" s="58"/>
      <c r="D664" s="57"/>
      <c r="E664" s="57"/>
      <c r="F664" s="57"/>
      <c r="G664" s="57"/>
      <c r="H664" s="57"/>
      <c r="I664" s="57"/>
      <c r="J664" s="57"/>
      <c r="K664" s="58"/>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row>
    <row r="665" spans="1:37" ht="15.75" customHeight="1">
      <c r="A665" s="56"/>
      <c r="B665" s="57"/>
      <c r="C665" s="58"/>
      <c r="D665" s="57"/>
      <c r="E665" s="57"/>
      <c r="F665" s="57"/>
      <c r="G665" s="57"/>
      <c r="H665" s="57"/>
      <c r="I665" s="57"/>
      <c r="J665" s="57"/>
      <c r="K665" s="58"/>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row>
    <row r="666" spans="1:37" ht="15.75" customHeight="1">
      <c r="A666" s="56"/>
      <c r="B666" s="57"/>
      <c r="C666" s="58"/>
      <c r="D666" s="57"/>
      <c r="E666" s="57"/>
      <c r="F666" s="57"/>
      <c r="G666" s="57"/>
      <c r="H666" s="57"/>
      <c r="I666" s="57"/>
      <c r="J666" s="57"/>
      <c r="K666" s="58"/>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row>
    <row r="667" spans="1:37" ht="15.75" customHeight="1">
      <c r="A667" s="56"/>
      <c r="B667" s="57"/>
      <c r="C667" s="58"/>
      <c r="D667" s="57"/>
      <c r="E667" s="57"/>
      <c r="F667" s="57"/>
      <c r="G667" s="57"/>
      <c r="H667" s="57"/>
      <c r="I667" s="57"/>
      <c r="J667" s="57"/>
      <c r="K667" s="58"/>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row>
    <row r="668" spans="1:37" ht="15.75" customHeight="1">
      <c r="A668" s="56"/>
      <c r="B668" s="57"/>
      <c r="C668" s="58"/>
      <c r="D668" s="57"/>
      <c r="E668" s="57"/>
      <c r="F668" s="57"/>
      <c r="G668" s="57"/>
      <c r="H668" s="57"/>
      <c r="I668" s="57"/>
      <c r="J668" s="57"/>
      <c r="K668" s="58"/>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row>
    <row r="669" spans="1:37" ht="15.75" customHeight="1">
      <c r="A669" s="56"/>
      <c r="B669" s="57"/>
      <c r="C669" s="58"/>
      <c r="D669" s="57"/>
      <c r="E669" s="57"/>
      <c r="F669" s="57"/>
      <c r="G669" s="57"/>
      <c r="H669" s="57"/>
      <c r="I669" s="57"/>
      <c r="J669" s="57"/>
      <c r="K669" s="58"/>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row>
    <row r="670" spans="1:37" ht="15.75" customHeight="1">
      <c r="A670" s="56"/>
      <c r="B670" s="57"/>
      <c r="C670" s="58"/>
      <c r="D670" s="57"/>
      <c r="E670" s="57"/>
      <c r="F670" s="57"/>
      <c r="G670" s="57"/>
      <c r="H670" s="57"/>
      <c r="I670" s="57"/>
      <c r="J670" s="57"/>
      <c r="K670" s="58"/>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row>
    <row r="671" spans="1:37" ht="15.75" customHeight="1">
      <c r="A671" s="56"/>
      <c r="B671" s="57"/>
      <c r="C671" s="58"/>
      <c r="D671" s="57"/>
      <c r="E671" s="57"/>
      <c r="F671" s="57"/>
      <c r="G671" s="57"/>
      <c r="H671" s="57"/>
      <c r="I671" s="57"/>
      <c r="J671" s="57"/>
      <c r="K671" s="58"/>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row>
    <row r="672" spans="1:37" ht="15.75" customHeight="1">
      <c r="A672" s="56"/>
      <c r="B672" s="57"/>
      <c r="C672" s="58"/>
      <c r="D672" s="57"/>
      <c r="E672" s="57"/>
      <c r="F672" s="57"/>
      <c r="G672" s="57"/>
      <c r="H672" s="57"/>
      <c r="I672" s="57"/>
      <c r="J672" s="57"/>
      <c r="K672" s="58"/>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row>
    <row r="673" spans="1:37" ht="15.75" customHeight="1">
      <c r="A673" s="56"/>
      <c r="B673" s="57"/>
      <c r="C673" s="58"/>
      <c r="D673" s="57"/>
      <c r="E673" s="57"/>
      <c r="F673" s="57"/>
      <c r="G673" s="57"/>
      <c r="H673" s="57"/>
      <c r="I673" s="57"/>
      <c r="J673" s="57"/>
      <c r="K673" s="58"/>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row>
    <row r="674" spans="1:37" ht="15.75" customHeight="1">
      <c r="A674" s="56"/>
      <c r="B674" s="57"/>
      <c r="C674" s="58"/>
      <c r="D674" s="57"/>
      <c r="E674" s="57"/>
      <c r="F674" s="57"/>
      <c r="G674" s="57"/>
      <c r="H674" s="57"/>
      <c r="I674" s="57"/>
      <c r="J674" s="57"/>
      <c r="K674" s="58"/>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row>
    <row r="675" spans="1:37" ht="15.75" customHeight="1">
      <c r="A675" s="56"/>
      <c r="B675" s="57"/>
      <c r="C675" s="58"/>
      <c r="D675" s="57"/>
      <c r="E675" s="57"/>
      <c r="F675" s="57"/>
      <c r="G675" s="57"/>
      <c r="H675" s="57"/>
      <c r="I675" s="57"/>
      <c r="J675" s="57"/>
      <c r="K675" s="58"/>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row>
    <row r="676" spans="1:37" ht="15.75" customHeight="1">
      <c r="A676" s="56"/>
      <c r="B676" s="57"/>
      <c r="C676" s="58"/>
      <c r="D676" s="57"/>
      <c r="E676" s="57"/>
      <c r="F676" s="57"/>
      <c r="G676" s="57"/>
      <c r="H676" s="57"/>
      <c r="I676" s="57"/>
      <c r="J676" s="57"/>
      <c r="K676" s="58"/>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row>
    <row r="677" spans="1:37" ht="15.75" customHeight="1">
      <c r="A677" s="56"/>
      <c r="B677" s="57"/>
      <c r="C677" s="58"/>
      <c r="D677" s="57"/>
      <c r="E677" s="57"/>
      <c r="F677" s="57"/>
      <c r="G677" s="57"/>
      <c r="H677" s="57"/>
      <c r="I677" s="57"/>
      <c r="J677" s="57"/>
      <c r="K677" s="58"/>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row>
    <row r="678" spans="1:37" ht="15.75" customHeight="1">
      <c r="A678" s="56"/>
      <c r="B678" s="57"/>
      <c r="C678" s="58"/>
      <c r="D678" s="57"/>
      <c r="E678" s="57"/>
      <c r="F678" s="57"/>
      <c r="G678" s="57"/>
      <c r="H678" s="57"/>
      <c r="I678" s="57"/>
      <c r="J678" s="57"/>
      <c r="K678" s="58"/>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row>
    <row r="679" spans="1:37" ht="15.75" customHeight="1">
      <c r="A679" s="56"/>
      <c r="B679" s="57"/>
      <c r="C679" s="58"/>
      <c r="D679" s="57"/>
      <c r="E679" s="57"/>
      <c r="F679" s="57"/>
      <c r="G679" s="57"/>
      <c r="H679" s="57"/>
      <c r="I679" s="57"/>
      <c r="J679" s="57"/>
      <c r="K679" s="58"/>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row>
    <row r="680" spans="1:37" ht="15.75" customHeight="1">
      <c r="A680" s="56"/>
      <c r="B680" s="57"/>
      <c r="C680" s="58"/>
      <c r="D680" s="57"/>
      <c r="E680" s="57"/>
      <c r="F680" s="57"/>
      <c r="G680" s="57"/>
      <c r="H680" s="57"/>
      <c r="I680" s="57"/>
      <c r="J680" s="57"/>
      <c r="K680" s="58"/>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row>
    <row r="681" spans="1:37" ht="15.75" customHeight="1">
      <c r="A681" s="56"/>
      <c r="B681" s="57"/>
      <c r="C681" s="58"/>
      <c r="D681" s="57"/>
      <c r="E681" s="57"/>
      <c r="F681" s="57"/>
      <c r="G681" s="57"/>
      <c r="H681" s="57"/>
      <c r="I681" s="57"/>
      <c r="J681" s="57"/>
      <c r="K681" s="58"/>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row>
    <row r="682" spans="1:37" ht="15.75" customHeight="1">
      <c r="A682" s="56"/>
      <c r="B682" s="57"/>
      <c r="C682" s="58"/>
      <c r="D682" s="57"/>
      <c r="E682" s="57"/>
      <c r="F682" s="57"/>
      <c r="G682" s="57"/>
      <c r="H682" s="57"/>
      <c r="I682" s="57"/>
      <c r="J682" s="57"/>
      <c r="K682" s="58"/>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row>
    <row r="683" spans="1:37" ht="15.75" customHeight="1">
      <c r="A683" s="56"/>
      <c r="B683" s="57"/>
      <c r="C683" s="58"/>
      <c r="D683" s="57"/>
      <c r="E683" s="57"/>
      <c r="F683" s="57"/>
      <c r="G683" s="57"/>
      <c r="H683" s="57"/>
      <c r="I683" s="57"/>
      <c r="J683" s="57"/>
      <c r="K683" s="58"/>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row>
    <row r="684" spans="1:37" ht="15.75" customHeight="1">
      <c r="A684" s="56"/>
      <c r="B684" s="57"/>
      <c r="C684" s="58"/>
      <c r="D684" s="57"/>
      <c r="E684" s="57"/>
      <c r="F684" s="57"/>
      <c r="G684" s="57"/>
      <c r="H684" s="57"/>
      <c r="I684" s="57"/>
      <c r="J684" s="57"/>
      <c r="K684" s="58"/>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row>
    <row r="685" spans="1:37" ht="15.75" customHeight="1">
      <c r="A685" s="56"/>
      <c r="B685" s="57"/>
      <c r="C685" s="58"/>
      <c r="D685" s="57"/>
      <c r="E685" s="57"/>
      <c r="F685" s="57"/>
      <c r="G685" s="57"/>
      <c r="H685" s="57"/>
      <c r="I685" s="57"/>
      <c r="J685" s="57"/>
      <c r="K685" s="58"/>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row>
    <row r="686" spans="1:37" ht="15.75" customHeight="1">
      <c r="A686" s="56"/>
      <c r="B686" s="57"/>
      <c r="C686" s="58"/>
      <c r="D686" s="57"/>
      <c r="E686" s="57"/>
      <c r="F686" s="57"/>
      <c r="G686" s="57"/>
      <c r="H686" s="57"/>
      <c r="I686" s="57"/>
      <c r="J686" s="57"/>
      <c r="K686" s="58"/>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row>
    <row r="687" spans="1:37" ht="15.75" customHeight="1">
      <c r="A687" s="56"/>
      <c r="B687" s="57"/>
      <c r="C687" s="58"/>
      <c r="D687" s="57"/>
      <c r="E687" s="57"/>
      <c r="F687" s="57"/>
      <c r="G687" s="57"/>
      <c r="H687" s="57"/>
      <c r="I687" s="57"/>
      <c r="J687" s="57"/>
      <c r="K687" s="58"/>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row>
    <row r="688" spans="1:37" ht="15.75" customHeight="1">
      <c r="A688" s="56"/>
      <c r="B688" s="57"/>
      <c r="C688" s="58"/>
      <c r="D688" s="57"/>
      <c r="E688" s="57"/>
      <c r="F688" s="57"/>
      <c r="G688" s="57"/>
      <c r="H688" s="57"/>
      <c r="I688" s="57"/>
      <c r="J688" s="57"/>
      <c r="K688" s="58"/>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row>
    <row r="689" spans="1:37" ht="15.75" customHeight="1">
      <c r="A689" s="56"/>
      <c r="B689" s="57"/>
      <c r="C689" s="58"/>
      <c r="D689" s="57"/>
      <c r="E689" s="57"/>
      <c r="F689" s="57"/>
      <c r="G689" s="57"/>
      <c r="H689" s="57"/>
      <c r="I689" s="57"/>
      <c r="J689" s="57"/>
      <c r="K689" s="58"/>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row>
    <row r="690" spans="1:37" ht="15.75" customHeight="1">
      <c r="A690" s="56"/>
      <c r="B690" s="57"/>
      <c r="C690" s="58"/>
      <c r="D690" s="57"/>
      <c r="E690" s="57"/>
      <c r="F690" s="57"/>
      <c r="G690" s="57"/>
      <c r="H690" s="57"/>
      <c r="I690" s="57"/>
      <c r="J690" s="57"/>
      <c r="K690" s="58"/>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row>
    <row r="691" spans="1:37" ht="15.75" customHeight="1">
      <c r="A691" s="56"/>
      <c r="B691" s="57"/>
      <c r="C691" s="58"/>
      <c r="D691" s="57"/>
      <c r="E691" s="57"/>
      <c r="F691" s="57"/>
      <c r="G691" s="57"/>
      <c r="H691" s="57"/>
      <c r="I691" s="57"/>
      <c r="J691" s="57"/>
      <c r="K691" s="58"/>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row>
    <row r="692" spans="1:37" ht="15.75" customHeight="1">
      <c r="A692" s="56"/>
      <c r="B692" s="57"/>
      <c r="C692" s="58"/>
      <c r="D692" s="57"/>
      <c r="E692" s="57"/>
      <c r="F692" s="57"/>
      <c r="G692" s="57"/>
      <c r="H692" s="57"/>
      <c r="I692" s="57"/>
      <c r="J692" s="57"/>
      <c r="K692" s="58"/>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row>
    <row r="693" spans="1:37" ht="15.75" customHeight="1">
      <c r="A693" s="56"/>
      <c r="B693" s="57"/>
      <c r="C693" s="58"/>
      <c r="D693" s="57"/>
      <c r="E693" s="57"/>
      <c r="F693" s="57"/>
      <c r="G693" s="57"/>
      <c r="H693" s="57"/>
      <c r="I693" s="57"/>
      <c r="J693" s="57"/>
      <c r="K693" s="58"/>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row>
    <row r="694" spans="1:37" ht="15.75" customHeight="1">
      <c r="A694" s="56"/>
      <c r="B694" s="57"/>
      <c r="C694" s="58"/>
      <c r="D694" s="57"/>
      <c r="E694" s="57"/>
      <c r="F694" s="57"/>
      <c r="G694" s="57"/>
      <c r="H694" s="57"/>
      <c r="I694" s="57"/>
      <c r="J694" s="57"/>
      <c r="K694" s="58"/>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row>
    <row r="695" spans="1:37" ht="15.75" customHeight="1">
      <c r="A695" s="56"/>
      <c r="B695" s="57"/>
      <c r="C695" s="58"/>
      <c r="D695" s="57"/>
      <c r="E695" s="57"/>
      <c r="F695" s="57"/>
      <c r="G695" s="57"/>
      <c r="H695" s="57"/>
      <c r="I695" s="57"/>
      <c r="J695" s="57"/>
      <c r="K695" s="58"/>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row>
    <row r="696" spans="1:37" ht="15.75" customHeight="1">
      <c r="A696" s="56"/>
      <c r="B696" s="57"/>
      <c r="C696" s="58"/>
      <c r="D696" s="57"/>
      <c r="E696" s="57"/>
      <c r="F696" s="57"/>
      <c r="G696" s="57"/>
      <c r="H696" s="57"/>
      <c r="I696" s="57"/>
      <c r="J696" s="57"/>
      <c r="K696" s="58"/>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row>
    <row r="697" spans="1:37" ht="15.75" customHeight="1">
      <c r="A697" s="56"/>
      <c r="B697" s="57"/>
      <c r="C697" s="58"/>
      <c r="D697" s="57"/>
      <c r="E697" s="57"/>
      <c r="F697" s="57"/>
      <c r="G697" s="57"/>
      <c r="H697" s="57"/>
      <c r="I697" s="57"/>
      <c r="J697" s="57"/>
      <c r="K697" s="58"/>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row>
    <row r="698" spans="1:37" ht="15.75" customHeight="1">
      <c r="A698" s="56"/>
      <c r="B698" s="57"/>
      <c r="C698" s="58"/>
      <c r="D698" s="57"/>
      <c r="E698" s="57"/>
      <c r="F698" s="57"/>
      <c r="G698" s="57"/>
      <c r="H698" s="57"/>
      <c r="I698" s="57"/>
      <c r="J698" s="57"/>
      <c r="K698" s="58"/>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row>
    <row r="699" spans="1:37" ht="15.75" customHeight="1">
      <c r="A699" s="56"/>
      <c r="B699" s="57"/>
      <c r="C699" s="58"/>
      <c r="D699" s="57"/>
      <c r="E699" s="57"/>
      <c r="F699" s="57"/>
      <c r="G699" s="57"/>
      <c r="H699" s="57"/>
      <c r="I699" s="57"/>
      <c r="J699" s="57"/>
      <c r="K699" s="58"/>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row>
    <row r="700" spans="1:37" ht="15.75" customHeight="1">
      <c r="A700" s="56"/>
      <c r="B700" s="57"/>
      <c r="C700" s="58"/>
      <c r="D700" s="57"/>
      <c r="E700" s="57"/>
      <c r="F700" s="57"/>
      <c r="G700" s="57"/>
      <c r="H700" s="57"/>
      <c r="I700" s="57"/>
      <c r="J700" s="57"/>
      <c r="K700" s="58"/>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row>
    <row r="701" spans="1:37" ht="15.75" customHeight="1">
      <c r="A701" s="56"/>
      <c r="B701" s="57"/>
      <c r="C701" s="58"/>
      <c r="D701" s="57"/>
      <c r="E701" s="57"/>
      <c r="F701" s="57"/>
      <c r="G701" s="57"/>
      <c r="H701" s="57"/>
      <c r="I701" s="57"/>
      <c r="J701" s="57"/>
      <c r="K701" s="58"/>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row>
    <row r="702" spans="1:37" ht="15.75" customHeight="1">
      <c r="A702" s="56"/>
      <c r="B702" s="57"/>
      <c r="C702" s="58"/>
      <c r="D702" s="57"/>
      <c r="E702" s="57"/>
      <c r="F702" s="57"/>
      <c r="G702" s="57"/>
      <c r="H702" s="57"/>
      <c r="I702" s="57"/>
      <c r="J702" s="57"/>
      <c r="K702" s="58"/>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row>
    <row r="703" spans="1:37" ht="15.75" customHeight="1">
      <c r="A703" s="56"/>
      <c r="B703" s="57"/>
      <c r="C703" s="58"/>
      <c r="D703" s="57"/>
      <c r="E703" s="57"/>
      <c r="F703" s="57"/>
      <c r="G703" s="57"/>
      <c r="H703" s="57"/>
      <c r="I703" s="57"/>
      <c r="J703" s="57"/>
      <c r="K703" s="58"/>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row>
    <row r="704" spans="1:37" ht="15.75" customHeight="1">
      <c r="A704" s="56"/>
      <c r="B704" s="57"/>
      <c r="C704" s="58"/>
      <c r="D704" s="57"/>
      <c r="E704" s="57"/>
      <c r="F704" s="57"/>
      <c r="G704" s="57"/>
      <c r="H704" s="57"/>
      <c r="I704" s="57"/>
      <c r="J704" s="57"/>
      <c r="K704" s="58"/>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row>
    <row r="705" spans="1:37" ht="15.75" customHeight="1">
      <c r="A705" s="56"/>
      <c r="B705" s="57"/>
      <c r="C705" s="58"/>
      <c r="D705" s="57"/>
      <c r="E705" s="57"/>
      <c r="F705" s="57"/>
      <c r="G705" s="57"/>
      <c r="H705" s="57"/>
      <c r="I705" s="57"/>
      <c r="J705" s="57"/>
      <c r="K705" s="58"/>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row>
    <row r="706" spans="1:37" ht="15.75" customHeight="1">
      <c r="A706" s="56"/>
      <c r="B706" s="57"/>
      <c r="C706" s="58"/>
      <c r="D706" s="57"/>
      <c r="E706" s="57"/>
      <c r="F706" s="57"/>
      <c r="G706" s="57"/>
      <c r="H706" s="57"/>
      <c r="I706" s="57"/>
      <c r="J706" s="57"/>
      <c r="K706" s="58"/>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row>
    <row r="707" spans="1:37" ht="15.75" customHeight="1">
      <c r="A707" s="56"/>
      <c r="B707" s="57"/>
      <c r="C707" s="58"/>
      <c r="D707" s="57"/>
      <c r="E707" s="57"/>
      <c r="F707" s="57"/>
      <c r="G707" s="57"/>
      <c r="H707" s="57"/>
      <c r="I707" s="57"/>
      <c r="J707" s="57"/>
      <c r="K707" s="58"/>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row>
    <row r="708" spans="1:37" ht="15.75" customHeight="1">
      <c r="A708" s="56"/>
      <c r="B708" s="57"/>
      <c r="C708" s="58"/>
      <c r="D708" s="57"/>
      <c r="E708" s="57"/>
      <c r="F708" s="57"/>
      <c r="G708" s="57"/>
      <c r="H708" s="57"/>
      <c r="I708" s="57"/>
      <c r="J708" s="57"/>
      <c r="K708" s="58"/>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row>
    <row r="709" spans="1:37" ht="15.75" customHeight="1">
      <c r="A709" s="56"/>
      <c r="B709" s="57"/>
      <c r="C709" s="58"/>
      <c r="D709" s="57"/>
      <c r="E709" s="57"/>
      <c r="F709" s="57"/>
      <c r="G709" s="57"/>
      <c r="H709" s="57"/>
      <c r="I709" s="57"/>
      <c r="J709" s="57"/>
      <c r="K709" s="58"/>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row>
    <row r="710" spans="1:37" ht="15.75" customHeight="1">
      <c r="A710" s="56"/>
      <c r="B710" s="57"/>
      <c r="C710" s="58"/>
      <c r="D710" s="57"/>
      <c r="E710" s="57"/>
      <c r="F710" s="57"/>
      <c r="G710" s="57"/>
      <c r="H710" s="57"/>
      <c r="I710" s="57"/>
      <c r="J710" s="57"/>
      <c r="K710" s="58"/>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row>
    <row r="711" spans="1:37" ht="15.75" customHeight="1">
      <c r="A711" s="56"/>
      <c r="B711" s="57"/>
      <c r="C711" s="58"/>
      <c r="D711" s="57"/>
      <c r="E711" s="57"/>
      <c r="F711" s="57"/>
      <c r="G711" s="57"/>
      <c r="H711" s="57"/>
      <c r="I711" s="57"/>
      <c r="J711" s="57"/>
      <c r="K711" s="58"/>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row>
    <row r="712" spans="1:37" ht="15.75" customHeight="1">
      <c r="A712" s="56"/>
      <c r="B712" s="57"/>
      <c r="C712" s="58"/>
      <c r="D712" s="57"/>
      <c r="E712" s="57"/>
      <c r="F712" s="57"/>
      <c r="G712" s="57"/>
      <c r="H712" s="57"/>
      <c r="I712" s="57"/>
      <c r="J712" s="57"/>
      <c r="K712" s="58"/>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row>
    <row r="713" spans="1:37" ht="15.75" customHeight="1">
      <c r="A713" s="56"/>
      <c r="B713" s="57"/>
      <c r="C713" s="58"/>
      <c r="D713" s="57"/>
      <c r="E713" s="57"/>
      <c r="F713" s="57"/>
      <c r="G713" s="57"/>
      <c r="H713" s="57"/>
      <c r="I713" s="57"/>
      <c r="J713" s="57"/>
      <c r="K713" s="58"/>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row>
    <row r="714" spans="1:37" ht="15.75" customHeight="1">
      <c r="A714" s="56"/>
      <c r="B714" s="57"/>
      <c r="C714" s="58"/>
      <c r="D714" s="57"/>
      <c r="E714" s="57"/>
      <c r="F714" s="57"/>
      <c r="G714" s="57"/>
      <c r="H714" s="57"/>
      <c r="I714" s="57"/>
      <c r="J714" s="57"/>
      <c r="K714" s="58"/>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row>
    <row r="715" spans="1:37" ht="15.75" customHeight="1">
      <c r="A715" s="56"/>
      <c r="B715" s="57"/>
      <c r="C715" s="58"/>
      <c r="D715" s="57"/>
      <c r="E715" s="57"/>
      <c r="F715" s="57"/>
      <c r="G715" s="57"/>
      <c r="H715" s="57"/>
      <c r="I715" s="57"/>
      <c r="J715" s="57"/>
      <c r="K715" s="58"/>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row>
    <row r="716" spans="1:37" ht="15.75" customHeight="1">
      <c r="A716" s="56"/>
      <c r="B716" s="57"/>
      <c r="C716" s="58"/>
      <c r="D716" s="57"/>
      <c r="E716" s="57"/>
      <c r="F716" s="57"/>
      <c r="G716" s="57"/>
      <c r="H716" s="57"/>
      <c r="I716" s="57"/>
      <c r="J716" s="57"/>
      <c r="K716" s="58"/>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row>
    <row r="717" spans="1:37" ht="15.75" customHeight="1">
      <c r="A717" s="56"/>
      <c r="B717" s="57"/>
      <c r="C717" s="58"/>
      <c r="D717" s="57"/>
      <c r="E717" s="57"/>
      <c r="F717" s="57"/>
      <c r="G717" s="57"/>
      <c r="H717" s="57"/>
      <c r="I717" s="57"/>
      <c r="J717" s="57"/>
      <c r="K717" s="58"/>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row>
    <row r="718" spans="1:37" ht="15.75" customHeight="1">
      <c r="A718" s="56"/>
      <c r="B718" s="57"/>
      <c r="C718" s="58"/>
      <c r="D718" s="57"/>
      <c r="E718" s="57"/>
      <c r="F718" s="57"/>
      <c r="G718" s="57"/>
      <c r="H718" s="57"/>
      <c r="I718" s="57"/>
      <c r="J718" s="57"/>
      <c r="K718" s="58"/>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row>
    <row r="719" spans="1:37" ht="15.75" customHeight="1">
      <c r="A719" s="56"/>
      <c r="B719" s="57"/>
      <c r="C719" s="58"/>
      <c r="D719" s="57"/>
      <c r="E719" s="57"/>
      <c r="F719" s="57"/>
      <c r="G719" s="57"/>
      <c r="H719" s="57"/>
      <c r="I719" s="57"/>
      <c r="J719" s="57"/>
      <c r="K719" s="58"/>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row>
    <row r="720" spans="1:37" ht="15.75" customHeight="1">
      <c r="A720" s="56"/>
      <c r="B720" s="57"/>
      <c r="C720" s="58"/>
      <c r="D720" s="57"/>
      <c r="E720" s="57"/>
      <c r="F720" s="57"/>
      <c r="G720" s="57"/>
      <c r="H720" s="57"/>
      <c r="I720" s="57"/>
      <c r="J720" s="57"/>
      <c r="K720" s="58"/>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row>
    <row r="721" spans="1:37" ht="15.75" customHeight="1">
      <c r="A721" s="56"/>
      <c r="B721" s="57"/>
      <c r="C721" s="58"/>
      <c r="D721" s="57"/>
      <c r="E721" s="57"/>
      <c r="F721" s="57"/>
      <c r="G721" s="57"/>
      <c r="H721" s="57"/>
      <c r="I721" s="57"/>
      <c r="J721" s="57"/>
      <c r="K721" s="58"/>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row>
    <row r="722" spans="1:37" ht="15.75" customHeight="1">
      <c r="A722" s="56"/>
      <c r="B722" s="57"/>
      <c r="C722" s="58"/>
      <c r="D722" s="57"/>
      <c r="E722" s="57"/>
      <c r="F722" s="57"/>
      <c r="G722" s="57"/>
      <c r="H722" s="57"/>
      <c r="I722" s="57"/>
      <c r="J722" s="57"/>
      <c r="K722" s="58"/>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row>
    <row r="723" spans="1:37" ht="15.75" customHeight="1">
      <c r="A723" s="56"/>
      <c r="B723" s="57"/>
      <c r="C723" s="58"/>
      <c r="D723" s="57"/>
      <c r="E723" s="57"/>
      <c r="F723" s="57"/>
      <c r="G723" s="57"/>
      <c r="H723" s="57"/>
      <c r="I723" s="57"/>
      <c r="J723" s="57"/>
      <c r="K723" s="58"/>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row>
    <row r="724" spans="1:37" ht="15.75" customHeight="1">
      <c r="A724" s="56"/>
      <c r="B724" s="57"/>
      <c r="C724" s="58"/>
      <c r="D724" s="57"/>
      <c r="E724" s="57"/>
      <c r="F724" s="57"/>
      <c r="G724" s="57"/>
      <c r="H724" s="57"/>
      <c r="I724" s="57"/>
      <c r="J724" s="57"/>
      <c r="K724" s="58"/>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row>
    <row r="725" spans="1:37" ht="15.75" customHeight="1">
      <c r="A725" s="56"/>
      <c r="B725" s="57"/>
      <c r="C725" s="58"/>
      <c r="D725" s="57"/>
      <c r="E725" s="57"/>
      <c r="F725" s="57"/>
      <c r="G725" s="57"/>
      <c r="H725" s="57"/>
      <c r="I725" s="57"/>
      <c r="J725" s="57"/>
      <c r="K725" s="58"/>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row>
    <row r="726" spans="1:37" ht="15.75" customHeight="1">
      <c r="A726" s="56"/>
      <c r="B726" s="57"/>
      <c r="C726" s="58"/>
      <c r="D726" s="57"/>
      <c r="E726" s="57"/>
      <c r="F726" s="57"/>
      <c r="G726" s="57"/>
      <c r="H726" s="57"/>
      <c r="I726" s="57"/>
      <c r="J726" s="57"/>
      <c r="K726" s="58"/>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row>
    <row r="727" spans="1:37" ht="15.75" customHeight="1">
      <c r="A727" s="56"/>
      <c r="B727" s="57"/>
      <c r="C727" s="58"/>
      <c r="D727" s="57"/>
      <c r="E727" s="57"/>
      <c r="F727" s="57"/>
      <c r="G727" s="57"/>
      <c r="H727" s="57"/>
      <c r="I727" s="57"/>
      <c r="J727" s="57"/>
      <c r="K727" s="58"/>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row>
    <row r="728" spans="1:37" ht="15.75" customHeight="1">
      <c r="A728" s="56"/>
      <c r="B728" s="57"/>
      <c r="C728" s="58"/>
      <c r="D728" s="57"/>
      <c r="E728" s="57"/>
      <c r="F728" s="57"/>
      <c r="G728" s="57"/>
      <c r="H728" s="57"/>
      <c r="I728" s="57"/>
      <c r="J728" s="57"/>
      <c r="K728" s="58"/>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row>
    <row r="729" spans="1:37" ht="15.75" customHeight="1">
      <c r="A729" s="56"/>
      <c r="B729" s="57"/>
      <c r="C729" s="58"/>
      <c r="D729" s="57"/>
      <c r="E729" s="57"/>
      <c r="F729" s="57"/>
      <c r="G729" s="57"/>
      <c r="H729" s="57"/>
      <c r="I729" s="57"/>
      <c r="J729" s="57"/>
      <c r="K729" s="58"/>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row>
    <row r="730" spans="1:37" ht="15.75" customHeight="1">
      <c r="A730" s="56"/>
      <c r="B730" s="57"/>
      <c r="C730" s="58"/>
      <c r="D730" s="57"/>
      <c r="E730" s="57"/>
      <c r="F730" s="57"/>
      <c r="G730" s="57"/>
      <c r="H730" s="57"/>
      <c r="I730" s="57"/>
      <c r="J730" s="57"/>
      <c r="K730" s="58"/>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row>
    <row r="731" spans="1:37" ht="15.75" customHeight="1">
      <c r="A731" s="56"/>
      <c r="B731" s="57"/>
      <c r="C731" s="58"/>
      <c r="D731" s="57"/>
      <c r="E731" s="57"/>
      <c r="F731" s="57"/>
      <c r="G731" s="57"/>
      <c r="H731" s="57"/>
      <c r="I731" s="57"/>
      <c r="J731" s="57"/>
      <c r="K731" s="58"/>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row>
    <row r="732" spans="1:37" ht="15.75" customHeight="1">
      <c r="A732" s="56"/>
      <c r="B732" s="57"/>
      <c r="C732" s="58"/>
      <c r="D732" s="57"/>
      <c r="E732" s="57"/>
      <c r="F732" s="57"/>
      <c r="G732" s="57"/>
      <c r="H732" s="57"/>
      <c r="I732" s="57"/>
      <c r="J732" s="57"/>
      <c r="K732" s="58"/>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row>
    <row r="733" spans="1:37" ht="15.75" customHeight="1">
      <c r="A733" s="56"/>
      <c r="B733" s="57"/>
      <c r="C733" s="58"/>
      <c r="D733" s="57"/>
      <c r="E733" s="57"/>
      <c r="F733" s="57"/>
      <c r="G733" s="57"/>
      <c r="H733" s="57"/>
      <c r="I733" s="57"/>
      <c r="J733" s="57"/>
      <c r="K733" s="58"/>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row>
    <row r="734" spans="1:37" ht="15.75" customHeight="1">
      <c r="A734" s="56"/>
      <c r="B734" s="57"/>
      <c r="C734" s="58"/>
      <c r="D734" s="57"/>
      <c r="E734" s="57"/>
      <c r="F734" s="57"/>
      <c r="G734" s="57"/>
      <c r="H734" s="57"/>
      <c r="I734" s="57"/>
      <c r="J734" s="57"/>
      <c r="K734" s="58"/>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row>
    <row r="735" spans="1:37" ht="15.75" customHeight="1">
      <c r="A735" s="56"/>
      <c r="B735" s="57"/>
      <c r="C735" s="58"/>
      <c r="D735" s="57"/>
      <c r="E735" s="57"/>
      <c r="F735" s="57"/>
      <c r="G735" s="57"/>
      <c r="H735" s="57"/>
      <c r="I735" s="57"/>
      <c r="J735" s="57"/>
      <c r="K735" s="58"/>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row>
    <row r="736" spans="1:37" ht="15.75" customHeight="1">
      <c r="A736" s="56"/>
      <c r="B736" s="57"/>
      <c r="C736" s="58"/>
      <c r="D736" s="57"/>
      <c r="E736" s="57"/>
      <c r="F736" s="57"/>
      <c r="G736" s="57"/>
      <c r="H736" s="57"/>
      <c r="I736" s="57"/>
      <c r="J736" s="57"/>
      <c r="K736" s="58"/>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row>
    <row r="737" spans="1:37" ht="15.75" customHeight="1">
      <c r="A737" s="56"/>
      <c r="B737" s="57"/>
      <c r="C737" s="58"/>
      <c r="D737" s="57"/>
      <c r="E737" s="57"/>
      <c r="F737" s="57"/>
      <c r="G737" s="57"/>
      <c r="H737" s="57"/>
      <c r="I737" s="57"/>
      <c r="J737" s="57"/>
      <c r="K737" s="58"/>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row>
    <row r="738" spans="1:37" ht="15.75" customHeight="1">
      <c r="A738" s="56"/>
      <c r="B738" s="57"/>
      <c r="C738" s="58"/>
      <c r="D738" s="57"/>
      <c r="E738" s="57"/>
      <c r="F738" s="57"/>
      <c r="G738" s="57"/>
      <c r="H738" s="57"/>
      <c r="I738" s="57"/>
      <c r="J738" s="57"/>
      <c r="K738" s="58"/>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row>
    <row r="739" spans="1:37" ht="15.75" customHeight="1">
      <c r="A739" s="56"/>
      <c r="B739" s="57"/>
      <c r="C739" s="58"/>
      <c r="D739" s="57"/>
      <c r="E739" s="57"/>
      <c r="F739" s="57"/>
      <c r="G739" s="57"/>
      <c r="H739" s="57"/>
      <c r="I739" s="57"/>
      <c r="J739" s="57"/>
      <c r="K739" s="58"/>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row>
    <row r="740" spans="1:37" ht="15.75" customHeight="1">
      <c r="A740" s="56"/>
      <c r="B740" s="57"/>
      <c r="C740" s="58"/>
      <c r="D740" s="57"/>
      <c r="E740" s="57"/>
      <c r="F740" s="57"/>
      <c r="G740" s="57"/>
      <c r="H740" s="57"/>
      <c r="I740" s="57"/>
      <c r="J740" s="57"/>
      <c r="K740" s="58"/>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row>
    <row r="741" spans="1:37" ht="15.75" customHeight="1">
      <c r="A741" s="56"/>
      <c r="B741" s="57"/>
      <c r="C741" s="58"/>
      <c r="D741" s="57"/>
      <c r="E741" s="57"/>
      <c r="F741" s="57"/>
      <c r="G741" s="57"/>
      <c r="H741" s="57"/>
      <c r="I741" s="57"/>
      <c r="J741" s="57"/>
      <c r="K741" s="58"/>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row>
    <row r="742" spans="1:37" ht="15.75" customHeight="1">
      <c r="A742" s="56"/>
      <c r="B742" s="57"/>
      <c r="C742" s="58"/>
      <c r="D742" s="57"/>
      <c r="E742" s="57"/>
      <c r="F742" s="57"/>
      <c r="G742" s="57"/>
      <c r="H742" s="57"/>
      <c r="I742" s="57"/>
      <c r="J742" s="57"/>
      <c r="K742" s="58"/>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row>
    <row r="743" spans="1:37" ht="15.75" customHeight="1">
      <c r="A743" s="56"/>
      <c r="B743" s="57"/>
      <c r="C743" s="58"/>
      <c r="D743" s="57"/>
      <c r="E743" s="57"/>
      <c r="F743" s="57"/>
      <c r="G743" s="57"/>
      <c r="H743" s="57"/>
      <c r="I743" s="57"/>
      <c r="J743" s="57"/>
      <c r="K743" s="58"/>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row>
    <row r="744" spans="1:37" ht="15.75" customHeight="1">
      <c r="A744" s="56"/>
      <c r="B744" s="57"/>
      <c r="C744" s="58"/>
      <c r="D744" s="57"/>
      <c r="E744" s="57"/>
      <c r="F744" s="57"/>
      <c r="G744" s="57"/>
      <c r="H744" s="57"/>
      <c r="I744" s="57"/>
      <c r="J744" s="57"/>
      <c r="K744" s="58"/>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row>
    <row r="745" spans="1:37" ht="15.75" customHeight="1">
      <c r="A745" s="56"/>
      <c r="B745" s="57"/>
      <c r="C745" s="58"/>
      <c r="D745" s="57"/>
      <c r="E745" s="57"/>
      <c r="F745" s="57"/>
      <c r="G745" s="57"/>
      <c r="H745" s="57"/>
      <c r="I745" s="57"/>
      <c r="J745" s="57"/>
      <c r="K745" s="58"/>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row>
    <row r="746" spans="1:37" ht="15.75" customHeight="1">
      <c r="A746" s="56"/>
      <c r="B746" s="57"/>
      <c r="C746" s="58"/>
      <c r="D746" s="57"/>
      <c r="E746" s="57"/>
      <c r="F746" s="57"/>
      <c r="G746" s="57"/>
      <c r="H746" s="57"/>
      <c r="I746" s="57"/>
      <c r="J746" s="57"/>
      <c r="K746" s="58"/>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row>
    <row r="747" spans="1:37" ht="15.75" customHeight="1">
      <c r="A747" s="56"/>
      <c r="B747" s="57"/>
      <c r="C747" s="58"/>
      <c r="D747" s="57"/>
      <c r="E747" s="57"/>
      <c r="F747" s="57"/>
      <c r="G747" s="57"/>
      <c r="H747" s="57"/>
      <c r="I747" s="57"/>
      <c r="J747" s="57"/>
      <c r="K747" s="58"/>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row>
    <row r="748" spans="1:37" ht="15.75" customHeight="1">
      <c r="A748" s="56"/>
      <c r="B748" s="57"/>
      <c r="C748" s="58"/>
      <c r="D748" s="57"/>
      <c r="E748" s="57"/>
      <c r="F748" s="57"/>
      <c r="G748" s="57"/>
      <c r="H748" s="57"/>
      <c r="I748" s="57"/>
      <c r="J748" s="57"/>
      <c r="K748" s="58"/>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row>
    <row r="749" spans="1:37" ht="15.75" customHeight="1">
      <c r="A749" s="56"/>
      <c r="B749" s="57"/>
      <c r="C749" s="58"/>
      <c r="D749" s="57"/>
      <c r="E749" s="57"/>
      <c r="F749" s="57"/>
      <c r="G749" s="57"/>
      <c r="H749" s="57"/>
      <c r="I749" s="57"/>
      <c r="J749" s="57"/>
      <c r="K749" s="58"/>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row>
    <row r="750" spans="1:37" ht="15.75" customHeight="1">
      <c r="A750" s="56"/>
      <c r="B750" s="57"/>
      <c r="C750" s="58"/>
      <c r="D750" s="57"/>
      <c r="E750" s="57"/>
      <c r="F750" s="57"/>
      <c r="G750" s="57"/>
      <c r="H750" s="57"/>
      <c r="I750" s="57"/>
      <c r="J750" s="57"/>
      <c r="K750" s="58"/>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row>
    <row r="751" spans="1:37" ht="15.75" customHeight="1">
      <c r="A751" s="56"/>
      <c r="B751" s="57"/>
      <c r="C751" s="58"/>
      <c r="D751" s="57"/>
      <c r="E751" s="57"/>
      <c r="F751" s="57"/>
      <c r="G751" s="57"/>
      <c r="H751" s="57"/>
      <c r="I751" s="57"/>
      <c r="J751" s="57"/>
      <c r="K751" s="58"/>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row>
    <row r="752" spans="1:37" ht="15.75" customHeight="1">
      <c r="A752" s="56"/>
      <c r="B752" s="57"/>
      <c r="C752" s="58"/>
      <c r="D752" s="57"/>
      <c r="E752" s="57"/>
      <c r="F752" s="57"/>
      <c r="G752" s="57"/>
      <c r="H752" s="57"/>
      <c r="I752" s="57"/>
      <c r="J752" s="57"/>
      <c r="K752" s="58"/>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row>
    <row r="753" spans="1:37" ht="15.75" customHeight="1">
      <c r="A753" s="56"/>
      <c r="B753" s="57"/>
      <c r="C753" s="58"/>
      <c r="D753" s="57"/>
      <c r="E753" s="57"/>
      <c r="F753" s="57"/>
      <c r="G753" s="57"/>
      <c r="H753" s="57"/>
      <c r="I753" s="57"/>
      <c r="J753" s="57"/>
      <c r="K753" s="58"/>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row>
    <row r="754" spans="1:37" ht="15.75" customHeight="1">
      <c r="A754" s="56"/>
      <c r="B754" s="57"/>
      <c r="C754" s="58"/>
      <c r="D754" s="57"/>
      <c r="E754" s="57"/>
      <c r="F754" s="57"/>
      <c r="G754" s="57"/>
      <c r="H754" s="57"/>
      <c r="I754" s="57"/>
      <c r="J754" s="57"/>
      <c r="K754" s="58"/>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row>
    <row r="755" spans="1:37" ht="15.75" customHeight="1">
      <c r="A755" s="56"/>
      <c r="B755" s="57"/>
      <c r="C755" s="58"/>
      <c r="D755" s="57"/>
      <c r="E755" s="57"/>
      <c r="F755" s="57"/>
      <c r="G755" s="57"/>
      <c r="H755" s="57"/>
      <c r="I755" s="57"/>
      <c r="J755" s="57"/>
      <c r="K755" s="58"/>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row>
    <row r="756" spans="1:37" ht="15.75" customHeight="1">
      <c r="A756" s="56"/>
      <c r="B756" s="57"/>
      <c r="C756" s="58"/>
      <c r="D756" s="57"/>
      <c r="E756" s="57"/>
      <c r="F756" s="57"/>
      <c r="G756" s="57"/>
      <c r="H756" s="57"/>
      <c r="I756" s="57"/>
      <c r="J756" s="57"/>
      <c r="K756" s="58"/>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row>
    <row r="757" spans="1:37" ht="15.75" customHeight="1">
      <c r="A757" s="56"/>
      <c r="B757" s="57"/>
      <c r="C757" s="58"/>
      <c r="D757" s="57"/>
      <c r="E757" s="57"/>
      <c r="F757" s="57"/>
      <c r="G757" s="57"/>
      <c r="H757" s="57"/>
      <c r="I757" s="57"/>
      <c r="J757" s="57"/>
      <c r="K757" s="58"/>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row>
    <row r="758" spans="1:37" ht="15.75" customHeight="1">
      <c r="A758" s="56"/>
      <c r="B758" s="57"/>
      <c r="C758" s="58"/>
      <c r="D758" s="57"/>
      <c r="E758" s="57"/>
      <c r="F758" s="57"/>
      <c r="G758" s="57"/>
      <c r="H758" s="57"/>
      <c r="I758" s="57"/>
      <c r="J758" s="57"/>
      <c r="K758" s="58"/>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row>
    <row r="759" spans="1:37" ht="15.75" customHeight="1">
      <c r="A759" s="56"/>
      <c r="B759" s="57"/>
      <c r="C759" s="58"/>
      <c r="D759" s="57"/>
      <c r="E759" s="57"/>
      <c r="F759" s="57"/>
      <c r="G759" s="57"/>
      <c r="H759" s="57"/>
      <c r="I759" s="57"/>
      <c r="J759" s="57"/>
      <c r="K759" s="58"/>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row>
    <row r="760" spans="1:37" ht="15.75" customHeight="1">
      <c r="A760" s="56"/>
      <c r="B760" s="57"/>
      <c r="C760" s="58"/>
      <c r="D760" s="57"/>
      <c r="E760" s="57"/>
      <c r="F760" s="57"/>
      <c r="G760" s="57"/>
      <c r="H760" s="57"/>
      <c r="I760" s="57"/>
      <c r="J760" s="57"/>
      <c r="K760" s="58"/>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row>
    <row r="761" spans="1:37" ht="15.75" customHeight="1">
      <c r="A761" s="56"/>
      <c r="B761" s="57"/>
      <c r="C761" s="58"/>
      <c r="D761" s="57"/>
      <c r="E761" s="57"/>
      <c r="F761" s="57"/>
      <c r="G761" s="57"/>
      <c r="H761" s="57"/>
      <c r="I761" s="57"/>
      <c r="J761" s="57"/>
      <c r="K761" s="58"/>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row>
    <row r="762" spans="1:37" ht="15.75" customHeight="1">
      <c r="A762" s="56"/>
      <c r="B762" s="57"/>
      <c r="C762" s="58"/>
      <c r="D762" s="57"/>
      <c r="E762" s="57"/>
      <c r="F762" s="57"/>
      <c r="G762" s="57"/>
      <c r="H762" s="57"/>
      <c r="I762" s="57"/>
      <c r="J762" s="57"/>
      <c r="K762" s="58"/>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row>
    <row r="763" spans="1:37" ht="15.75" customHeight="1">
      <c r="A763" s="56"/>
      <c r="B763" s="57"/>
      <c r="C763" s="58"/>
      <c r="D763" s="57"/>
      <c r="E763" s="57"/>
      <c r="F763" s="57"/>
      <c r="G763" s="57"/>
      <c r="H763" s="57"/>
      <c r="I763" s="57"/>
      <c r="J763" s="57"/>
      <c r="K763" s="58"/>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row>
    <row r="764" spans="1:37" ht="15.75" customHeight="1">
      <c r="A764" s="56"/>
      <c r="B764" s="57"/>
      <c r="C764" s="58"/>
      <c r="D764" s="57"/>
      <c r="E764" s="57"/>
      <c r="F764" s="57"/>
      <c r="G764" s="57"/>
      <c r="H764" s="57"/>
      <c r="I764" s="57"/>
      <c r="J764" s="57"/>
      <c r="K764" s="58"/>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row>
    <row r="765" spans="1:37" ht="15.75" customHeight="1">
      <c r="A765" s="56"/>
      <c r="B765" s="57"/>
      <c r="C765" s="58"/>
      <c r="D765" s="57"/>
      <c r="E765" s="57"/>
      <c r="F765" s="57"/>
      <c r="G765" s="57"/>
      <c r="H765" s="57"/>
      <c r="I765" s="57"/>
      <c r="J765" s="57"/>
      <c r="K765" s="58"/>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row>
    <row r="766" spans="1:37" ht="15.75" customHeight="1">
      <c r="A766" s="56"/>
      <c r="B766" s="57"/>
      <c r="C766" s="58"/>
      <c r="D766" s="57"/>
      <c r="E766" s="57"/>
      <c r="F766" s="57"/>
      <c r="G766" s="57"/>
      <c r="H766" s="57"/>
      <c r="I766" s="57"/>
      <c r="J766" s="57"/>
      <c r="K766" s="58"/>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row>
    <row r="767" spans="1:37" ht="15.75" customHeight="1">
      <c r="A767" s="56"/>
      <c r="B767" s="57"/>
      <c r="C767" s="58"/>
      <c r="D767" s="57"/>
      <c r="E767" s="57"/>
      <c r="F767" s="57"/>
      <c r="G767" s="57"/>
      <c r="H767" s="57"/>
      <c r="I767" s="57"/>
      <c r="J767" s="57"/>
      <c r="K767" s="58"/>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row>
    <row r="768" spans="1:37" ht="15.75" customHeight="1">
      <c r="A768" s="56"/>
      <c r="B768" s="57"/>
      <c r="C768" s="58"/>
      <c r="D768" s="57"/>
      <c r="E768" s="57"/>
      <c r="F768" s="57"/>
      <c r="G768" s="57"/>
      <c r="H768" s="57"/>
      <c r="I768" s="57"/>
      <c r="J768" s="57"/>
      <c r="K768" s="58"/>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row>
    <row r="769" spans="1:37" ht="15.75" customHeight="1">
      <c r="A769" s="56"/>
      <c r="B769" s="57"/>
      <c r="C769" s="58"/>
      <c r="D769" s="57"/>
      <c r="E769" s="57"/>
      <c r="F769" s="57"/>
      <c r="G769" s="57"/>
      <c r="H769" s="57"/>
      <c r="I769" s="57"/>
      <c r="J769" s="57"/>
      <c r="K769" s="58"/>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row>
    <row r="770" spans="1:37" ht="15.75" customHeight="1">
      <c r="A770" s="56"/>
      <c r="B770" s="57"/>
      <c r="C770" s="58"/>
      <c r="D770" s="57"/>
      <c r="E770" s="57"/>
      <c r="F770" s="57"/>
      <c r="G770" s="57"/>
      <c r="H770" s="57"/>
      <c r="I770" s="57"/>
      <c r="J770" s="57"/>
      <c r="K770" s="58"/>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row>
    <row r="771" spans="1:37" ht="15.75" customHeight="1">
      <c r="A771" s="56"/>
      <c r="B771" s="57"/>
      <c r="C771" s="58"/>
      <c r="D771" s="57"/>
      <c r="E771" s="57"/>
      <c r="F771" s="57"/>
      <c r="G771" s="57"/>
      <c r="H771" s="57"/>
      <c r="I771" s="57"/>
      <c r="J771" s="57"/>
      <c r="K771" s="58"/>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row>
    <row r="772" spans="1:37" ht="15.75" customHeight="1">
      <c r="A772" s="56"/>
      <c r="B772" s="57"/>
      <c r="C772" s="58"/>
      <c r="D772" s="57"/>
      <c r="E772" s="57"/>
      <c r="F772" s="57"/>
      <c r="G772" s="57"/>
      <c r="H772" s="57"/>
      <c r="I772" s="57"/>
      <c r="J772" s="57"/>
      <c r="K772" s="58"/>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row>
    <row r="773" spans="1:37" ht="15.75" customHeight="1">
      <c r="A773" s="56"/>
      <c r="B773" s="57"/>
      <c r="C773" s="58"/>
      <c r="D773" s="57"/>
      <c r="E773" s="57"/>
      <c r="F773" s="57"/>
      <c r="G773" s="57"/>
      <c r="H773" s="57"/>
      <c r="I773" s="57"/>
      <c r="J773" s="57"/>
      <c r="K773" s="58"/>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row>
    <row r="774" spans="1:37" ht="15.75" customHeight="1">
      <c r="A774" s="56"/>
      <c r="B774" s="57"/>
      <c r="C774" s="58"/>
      <c r="D774" s="57"/>
      <c r="E774" s="57"/>
      <c r="F774" s="57"/>
      <c r="G774" s="57"/>
      <c r="H774" s="57"/>
      <c r="I774" s="57"/>
      <c r="J774" s="57"/>
      <c r="K774" s="58"/>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row>
    <row r="775" spans="1:37" ht="15.75" customHeight="1">
      <c r="A775" s="56"/>
      <c r="B775" s="57"/>
      <c r="C775" s="58"/>
      <c r="D775" s="57"/>
      <c r="E775" s="57"/>
      <c r="F775" s="57"/>
      <c r="G775" s="57"/>
      <c r="H775" s="57"/>
      <c r="I775" s="57"/>
      <c r="J775" s="57"/>
      <c r="K775" s="58"/>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row>
    <row r="776" spans="1:37" ht="15.75" customHeight="1">
      <c r="A776" s="56"/>
      <c r="B776" s="57"/>
      <c r="C776" s="58"/>
      <c r="D776" s="57"/>
      <c r="E776" s="57"/>
      <c r="F776" s="57"/>
      <c r="G776" s="57"/>
      <c r="H776" s="57"/>
      <c r="I776" s="57"/>
      <c r="J776" s="57"/>
      <c r="K776" s="58"/>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row>
    <row r="777" spans="1:37" ht="15.75" customHeight="1">
      <c r="A777" s="56"/>
      <c r="B777" s="57"/>
      <c r="C777" s="58"/>
      <c r="D777" s="57"/>
      <c r="E777" s="57"/>
      <c r="F777" s="57"/>
      <c r="G777" s="57"/>
      <c r="H777" s="57"/>
      <c r="I777" s="57"/>
      <c r="J777" s="57"/>
      <c r="K777" s="58"/>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row>
    <row r="778" spans="1:37" ht="15.75" customHeight="1">
      <c r="A778" s="56"/>
      <c r="B778" s="57"/>
      <c r="C778" s="58"/>
      <c r="D778" s="57"/>
      <c r="E778" s="57"/>
      <c r="F778" s="57"/>
      <c r="G778" s="57"/>
      <c r="H778" s="57"/>
      <c r="I778" s="57"/>
      <c r="J778" s="57"/>
      <c r="K778" s="58"/>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row>
    <row r="779" spans="1:37" ht="15.75" customHeight="1">
      <c r="A779" s="56"/>
      <c r="B779" s="57"/>
      <c r="C779" s="58"/>
      <c r="D779" s="57"/>
      <c r="E779" s="57"/>
      <c r="F779" s="57"/>
      <c r="G779" s="57"/>
      <c r="H779" s="57"/>
      <c r="I779" s="57"/>
      <c r="J779" s="57"/>
      <c r="K779" s="58"/>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row>
    <row r="780" spans="1:37" ht="15.75" customHeight="1">
      <c r="A780" s="56"/>
      <c r="B780" s="57"/>
      <c r="C780" s="58"/>
      <c r="D780" s="57"/>
      <c r="E780" s="57"/>
      <c r="F780" s="57"/>
      <c r="G780" s="57"/>
      <c r="H780" s="57"/>
      <c r="I780" s="57"/>
      <c r="J780" s="57"/>
      <c r="K780" s="58"/>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row>
    <row r="781" spans="1:37" ht="15.75" customHeight="1">
      <c r="A781" s="56"/>
      <c r="B781" s="57"/>
      <c r="C781" s="58"/>
      <c r="D781" s="57"/>
      <c r="E781" s="57"/>
      <c r="F781" s="57"/>
      <c r="G781" s="57"/>
      <c r="H781" s="57"/>
      <c r="I781" s="57"/>
      <c r="J781" s="57"/>
      <c r="K781" s="58"/>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row>
    <row r="782" spans="1:37" ht="15.75" customHeight="1">
      <c r="A782" s="56"/>
      <c r="B782" s="57"/>
      <c r="C782" s="58"/>
      <c r="D782" s="57"/>
      <c r="E782" s="57"/>
      <c r="F782" s="57"/>
      <c r="G782" s="57"/>
      <c r="H782" s="57"/>
      <c r="I782" s="57"/>
      <c r="J782" s="57"/>
      <c r="K782" s="58"/>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row>
    <row r="783" spans="1:37" ht="15.75" customHeight="1">
      <c r="A783" s="56"/>
      <c r="B783" s="57"/>
      <c r="C783" s="58"/>
      <c r="D783" s="57"/>
      <c r="E783" s="57"/>
      <c r="F783" s="57"/>
      <c r="G783" s="57"/>
      <c r="H783" s="57"/>
      <c r="I783" s="57"/>
      <c r="J783" s="57"/>
      <c r="K783" s="58"/>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row>
    <row r="784" spans="1:37" ht="15.75" customHeight="1">
      <c r="A784" s="56"/>
      <c r="B784" s="57"/>
      <c r="C784" s="58"/>
      <c r="D784" s="57"/>
      <c r="E784" s="57"/>
      <c r="F784" s="57"/>
      <c r="G784" s="57"/>
      <c r="H784" s="57"/>
      <c r="I784" s="57"/>
      <c r="J784" s="57"/>
      <c r="K784" s="58"/>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row>
    <row r="785" spans="1:37" ht="15.75" customHeight="1">
      <c r="A785" s="56"/>
      <c r="B785" s="57"/>
      <c r="C785" s="58"/>
      <c r="D785" s="57"/>
      <c r="E785" s="57"/>
      <c r="F785" s="57"/>
      <c r="G785" s="57"/>
      <c r="H785" s="57"/>
      <c r="I785" s="57"/>
      <c r="J785" s="57"/>
      <c r="K785" s="58"/>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row>
    <row r="786" spans="1:37" ht="15.75" customHeight="1">
      <c r="A786" s="56"/>
      <c r="B786" s="57"/>
      <c r="C786" s="58"/>
      <c r="D786" s="57"/>
      <c r="E786" s="57"/>
      <c r="F786" s="57"/>
      <c r="G786" s="57"/>
      <c r="H786" s="57"/>
      <c r="I786" s="57"/>
      <c r="J786" s="57"/>
      <c r="K786" s="58"/>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row>
    <row r="787" spans="1:37" ht="15.75" customHeight="1">
      <c r="A787" s="56"/>
      <c r="B787" s="57"/>
      <c r="C787" s="58"/>
      <c r="D787" s="57"/>
      <c r="E787" s="57"/>
      <c r="F787" s="57"/>
      <c r="G787" s="57"/>
      <c r="H787" s="57"/>
      <c r="I787" s="57"/>
      <c r="J787" s="57"/>
      <c r="K787" s="58"/>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row>
    <row r="788" spans="1:37" ht="15.75" customHeight="1">
      <c r="A788" s="56"/>
      <c r="B788" s="57"/>
      <c r="C788" s="58"/>
      <c r="D788" s="57"/>
      <c r="E788" s="57"/>
      <c r="F788" s="57"/>
      <c r="G788" s="57"/>
      <c r="H788" s="57"/>
      <c r="I788" s="57"/>
      <c r="J788" s="57"/>
      <c r="K788" s="58"/>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row>
    <row r="789" spans="1:37" ht="15.75" customHeight="1">
      <c r="A789" s="56"/>
      <c r="B789" s="57"/>
      <c r="C789" s="58"/>
      <c r="D789" s="57"/>
      <c r="E789" s="57"/>
      <c r="F789" s="57"/>
      <c r="G789" s="57"/>
      <c r="H789" s="57"/>
      <c r="I789" s="57"/>
      <c r="J789" s="57"/>
      <c r="K789" s="58"/>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row>
    <row r="790" spans="1:37" ht="15.75" customHeight="1">
      <c r="A790" s="56"/>
      <c r="B790" s="57"/>
      <c r="C790" s="58"/>
      <c r="D790" s="57"/>
      <c r="E790" s="57"/>
      <c r="F790" s="57"/>
      <c r="G790" s="57"/>
      <c r="H790" s="57"/>
      <c r="I790" s="57"/>
      <c r="J790" s="57"/>
      <c r="K790" s="58"/>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row>
    <row r="791" spans="1:37" ht="15.75" customHeight="1">
      <c r="A791" s="56"/>
      <c r="B791" s="57"/>
      <c r="C791" s="58"/>
      <c r="D791" s="57"/>
      <c r="E791" s="57"/>
      <c r="F791" s="57"/>
      <c r="G791" s="57"/>
      <c r="H791" s="57"/>
      <c r="I791" s="57"/>
      <c r="J791" s="57"/>
      <c r="K791" s="58"/>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row>
    <row r="792" spans="1:37" ht="15.75" customHeight="1">
      <c r="A792" s="56"/>
      <c r="B792" s="57"/>
      <c r="C792" s="58"/>
      <c r="D792" s="57"/>
      <c r="E792" s="57"/>
      <c r="F792" s="57"/>
      <c r="G792" s="57"/>
      <c r="H792" s="57"/>
      <c r="I792" s="57"/>
      <c r="J792" s="57"/>
      <c r="K792" s="58"/>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row>
    <row r="793" spans="1:37" ht="15.75" customHeight="1">
      <c r="A793" s="56"/>
      <c r="B793" s="57"/>
      <c r="C793" s="58"/>
      <c r="D793" s="57"/>
      <c r="E793" s="57"/>
      <c r="F793" s="57"/>
      <c r="G793" s="57"/>
      <c r="H793" s="57"/>
      <c r="I793" s="57"/>
      <c r="J793" s="57"/>
      <c r="K793" s="58"/>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row>
    <row r="794" spans="1:37" ht="15.75" customHeight="1">
      <c r="A794" s="56"/>
      <c r="B794" s="57"/>
      <c r="C794" s="58"/>
      <c r="D794" s="57"/>
      <c r="E794" s="57"/>
      <c r="F794" s="57"/>
      <c r="G794" s="57"/>
      <c r="H794" s="57"/>
      <c r="I794" s="57"/>
      <c r="J794" s="57"/>
      <c r="K794" s="58"/>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row>
    <row r="795" spans="1:37" ht="15.75" customHeight="1">
      <c r="A795" s="56"/>
      <c r="B795" s="57"/>
      <c r="C795" s="58"/>
      <c r="D795" s="57"/>
      <c r="E795" s="57"/>
      <c r="F795" s="57"/>
      <c r="G795" s="57"/>
      <c r="H795" s="57"/>
      <c r="I795" s="57"/>
      <c r="J795" s="57"/>
      <c r="K795" s="58"/>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row>
    <row r="796" spans="1:37" ht="15.75" customHeight="1">
      <c r="A796" s="56"/>
      <c r="B796" s="57"/>
      <c r="C796" s="58"/>
      <c r="D796" s="57"/>
      <c r="E796" s="57"/>
      <c r="F796" s="57"/>
      <c r="G796" s="57"/>
      <c r="H796" s="57"/>
      <c r="I796" s="57"/>
      <c r="J796" s="57"/>
      <c r="K796" s="58"/>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row>
    <row r="797" spans="1:37" ht="15.75" customHeight="1">
      <c r="A797" s="56"/>
      <c r="B797" s="57"/>
      <c r="C797" s="58"/>
      <c r="D797" s="57"/>
      <c r="E797" s="57"/>
      <c r="F797" s="57"/>
      <c r="G797" s="57"/>
      <c r="H797" s="57"/>
      <c r="I797" s="57"/>
      <c r="J797" s="57"/>
      <c r="K797" s="58"/>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row>
    <row r="798" spans="1:37" ht="15.75" customHeight="1">
      <c r="A798" s="56"/>
      <c r="B798" s="57"/>
      <c r="C798" s="58"/>
      <c r="D798" s="57"/>
      <c r="E798" s="57"/>
      <c r="F798" s="57"/>
      <c r="G798" s="57"/>
      <c r="H798" s="57"/>
      <c r="I798" s="57"/>
      <c r="J798" s="57"/>
      <c r="K798" s="58"/>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row>
    <row r="799" spans="1:37" ht="15.75" customHeight="1">
      <c r="A799" s="56"/>
      <c r="B799" s="57"/>
      <c r="C799" s="58"/>
      <c r="D799" s="57"/>
      <c r="E799" s="57"/>
      <c r="F799" s="57"/>
      <c r="G799" s="57"/>
      <c r="H799" s="57"/>
      <c r="I799" s="57"/>
      <c r="J799" s="57"/>
      <c r="K799" s="58"/>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row>
    <row r="800" spans="1:37" ht="15.75" customHeight="1">
      <c r="A800" s="56"/>
      <c r="B800" s="57"/>
      <c r="C800" s="58"/>
      <c r="D800" s="57"/>
      <c r="E800" s="57"/>
      <c r="F800" s="57"/>
      <c r="G800" s="57"/>
      <c r="H800" s="57"/>
      <c r="I800" s="57"/>
      <c r="J800" s="57"/>
      <c r="K800" s="58"/>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row>
    <row r="801" spans="1:37" ht="15.75" customHeight="1">
      <c r="A801" s="56"/>
      <c r="B801" s="57"/>
      <c r="C801" s="58"/>
      <c r="D801" s="57"/>
      <c r="E801" s="57"/>
      <c r="F801" s="57"/>
      <c r="G801" s="57"/>
      <c r="H801" s="57"/>
      <c r="I801" s="57"/>
      <c r="J801" s="57"/>
      <c r="K801" s="58"/>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row>
    <row r="802" spans="1:37" ht="15.75" customHeight="1">
      <c r="A802" s="56"/>
      <c r="B802" s="57"/>
      <c r="C802" s="58"/>
      <c r="D802" s="57"/>
      <c r="E802" s="57"/>
      <c r="F802" s="57"/>
      <c r="G802" s="57"/>
      <c r="H802" s="57"/>
      <c r="I802" s="57"/>
      <c r="J802" s="57"/>
      <c r="K802" s="58"/>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row>
    <row r="803" spans="1:37" ht="15.75" customHeight="1">
      <c r="A803" s="56"/>
      <c r="B803" s="57"/>
      <c r="C803" s="58"/>
      <c r="D803" s="57"/>
      <c r="E803" s="57"/>
      <c r="F803" s="57"/>
      <c r="G803" s="57"/>
      <c r="H803" s="57"/>
      <c r="I803" s="57"/>
      <c r="J803" s="57"/>
      <c r="K803" s="58"/>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row>
    <row r="804" spans="1:37" ht="15.75" customHeight="1">
      <c r="A804" s="56"/>
      <c r="B804" s="57"/>
      <c r="C804" s="58"/>
      <c r="D804" s="57"/>
      <c r="E804" s="57"/>
      <c r="F804" s="57"/>
      <c r="G804" s="57"/>
      <c r="H804" s="57"/>
      <c r="I804" s="57"/>
      <c r="J804" s="57"/>
      <c r="K804" s="58"/>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row>
    <row r="805" spans="1:37" ht="15.75" customHeight="1">
      <c r="A805" s="56"/>
      <c r="B805" s="57"/>
      <c r="C805" s="58"/>
      <c r="D805" s="57"/>
      <c r="E805" s="57"/>
      <c r="F805" s="57"/>
      <c r="G805" s="57"/>
      <c r="H805" s="57"/>
      <c r="I805" s="57"/>
      <c r="J805" s="57"/>
      <c r="K805" s="58"/>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row>
    <row r="806" spans="1:37" ht="15.75" customHeight="1">
      <c r="A806" s="56"/>
      <c r="B806" s="57"/>
      <c r="C806" s="58"/>
      <c r="D806" s="57"/>
      <c r="E806" s="57"/>
      <c r="F806" s="57"/>
      <c r="G806" s="57"/>
      <c r="H806" s="57"/>
      <c r="I806" s="57"/>
      <c r="J806" s="57"/>
      <c r="K806" s="58"/>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row>
    <row r="807" spans="1:37" ht="15.75" customHeight="1">
      <c r="A807" s="56"/>
      <c r="B807" s="57"/>
      <c r="C807" s="58"/>
      <c r="D807" s="57"/>
      <c r="E807" s="57"/>
      <c r="F807" s="57"/>
      <c r="G807" s="57"/>
      <c r="H807" s="57"/>
      <c r="I807" s="57"/>
      <c r="J807" s="57"/>
      <c r="K807" s="58"/>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row>
    <row r="808" spans="1:37" ht="15.75" customHeight="1">
      <c r="A808" s="56"/>
      <c r="B808" s="57"/>
      <c r="C808" s="58"/>
      <c r="D808" s="57"/>
      <c r="E808" s="57"/>
      <c r="F808" s="57"/>
      <c r="G808" s="57"/>
      <c r="H808" s="57"/>
      <c r="I808" s="57"/>
      <c r="J808" s="57"/>
      <c r="K808" s="58"/>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row>
    <row r="809" spans="1:37" ht="15.75" customHeight="1">
      <c r="A809" s="56"/>
      <c r="B809" s="57"/>
      <c r="C809" s="58"/>
      <c r="D809" s="57"/>
      <c r="E809" s="57"/>
      <c r="F809" s="57"/>
      <c r="G809" s="57"/>
      <c r="H809" s="57"/>
      <c r="I809" s="57"/>
      <c r="J809" s="57"/>
      <c r="K809" s="58"/>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row>
    <row r="810" spans="1:37" ht="15.75" customHeight="1">
      <c r="A810" s="56"/>
      <c r="B810" s="57"/>
      <c r="C810" s="58"/>
      <c r="D810" s="57"/>
      <c r="E810" s="57"/>
      <c r="F810" s="57"/>
      <c r="G810" s="57"/>
      <c r="H810" s="57"/>
      <c r="I810" s="57"/>
      <c r="J810" s="57"/>
      <c r="K810" s="58"/>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row>
    <row r="811" spans="1:37" ht="15.75" customHeight="1">
      <c r="A811" s="56"/>
      <c r="B811" s="57"/>
      <c r="C811" s="58"/>
      <c r="D811" s="57"/>
      <c r="E811" s="57"/>
      <c r="F811" s="57"/>
      <c r="G811" s="57"/>
      <c r="H811" s="57"/>
      <c r="I811" s="57"/>
      <c r="J811" s="57"/>
      <c r="K811" s="58"/>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row>
    <row r="812" spans="1:37" ht="15.75" customHeight="1">
      <c r="A812" s="56"/>
      <c r="B812" s="57"/>
      <c r="C812" s="58"/>
      <c r="D812" s="57"/>
      <c r="E812" s="57"/>
      <c r="F812" s="57"/>
      <c r="G812" s="57"/>
      <c r="H812" s="57"/>
      <c r="I812" s="57"/>
      <c r="J812" s="57"/>
      <c r="K812" s="58"/>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row>
    <row r="813" spans="1:37" ht="15.75" customHeight="1">
      <c r="A813" s="56"/>
      <c r="B813" s="57"/>
      <c r="C813" s="58"/>
      <c r="D813" s="57"/>
      <c r="E813" s="57"/>
      <c r="F813" s="57"/>
      <c r="G813" s="57"/>
      <c r="H813" s="57"/>
      <c r="I813" s="57"/>
      <c r="J813" s="57"/>
      <c r="K813" s="58"/>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row>
    <row r="814" spans="1:37" ht="15.75" customHeight="1">
      <c r="A814" s="56"/>
      <c r="B814" s="57"/>
      <c r="C814" s="58"/>
      <c r="D814" s="57"/>
      <c r="E814" s="57"/>
      <c r="F814" s="57"/>
      <c r="G814" s="57"/>
      <c r="H814" s="57"/>
      <c r="I814" s="57"/>
      <c r="J814" s="57"/>
      <c r="K814" s="58"/>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row>
    <row r="815" spans="1:37" ht="15.75" customHeight="1">
      <c r="A815" s="56"/>
      <c r="B815" s="57"/>
      <c r="C815" s="58"/>
      <c r="D815" s="57"/>
      <c r="E815" s="57"/>
      <c r="F815" s="57"/>
      <c r="G815" s="57"/>
      <c r="H815" s="57"/>
      <c r="I815" s="57"/>
      <c r="J815" s="57"/>
      <c r="K815" s="58"/>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row>
    <row r="816" spans="1:37" ht="15.75" customHeight="1">
      <c r="A816" s="56"/>
      <c r="B816" s="57"/>
      <c r="C816" s="58"/>
      <c r="D816" s="57"/>
      <c r="E816" s="57"/>
      <c r="F816" s="57"/>
      <c r="G816" s="57"/>
      <c r="H816" s="57"/>
      <c r="I816" s="57"/>
      <c r="J816" s="57"/>
      <c r="K816" s="58"/>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row>
    <row r="817" spans="1:37" ht="15.75" customHeight="1">
      <c r="A817" s="56"/>
      <c r="B817" s="57"/>
      <c r="C817" s="58"/>
      <c r="D817" s="57"/>
      <c r="E817" s="57"/>
      <c r="F817" s="57"/>
      <c r="G817" s="57"/>
      <c r="H817" s="57"/>
      <c r="I817" s="57"/>
      <c r="J817" s="57"/>
      <c r="K817" s="58"/>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row>
    <row r="818" spans="1:37" ht="15.75" customHeight="1">
      <c r="A818" s="56"/>
      <c r="B818" s="57"/>
      <c r="C818" s="58"/>
      <c r="D818" s="57"/>
      <c r="E818" s="57"/>
      <c r="F818" s="57"/>
      <c r="G818" s="57"/>
      <c r="H818" s="57"/>
      <c r="I818" s="57"/>
      <c r="J818" s="57"/>
      <c r="K818" s="58"/>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row>
    <row r="819" spans="1:37" ht="15.75" customHeight="1">
      <c r="A819" s="56"/>
      <c r="B819" s="57"/>
      <c r="C819" s="58"/>
      <c r="D819" s="57"/>
      <c r="E819" s="57"/>
      <c r="F819" s="57"/>
      <c r="G819" s="57"/>
      <c r="H819" s="57"/>
      <c r="I819" s="57"/>
      <c r="J819" s="57"/>
      <c r="K819" s="58"/>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row>
    <row r="820" spans="1:37" ht="15.75" customHeight="1">
      <c r="A820" s="56"/>
      <c r="B820" s="57"/>
      <c r="C820" s="58"/>
      <c r="D820" s="57"/>
      <c r="E820" s="57"/>
      <c r="F820" s="57"/>
      <c r="G820" s="57"/>
      <c r="H820" s="57"/>
      <c r="I820" s="57"/>
      <c r="J820" s="57"/>
      <c r="K820" s="58"/>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row>
    <row r="821" spans="1:37" ht="15.75" customHeight="1">
      <c r="A821" s="56"/>
      <c r="B821" s="57"/>
      <c r="C821" s="58"/>
      <c r="D821" s="57"/>
      <c r="E821" s="57"/>
      <c r="F821" s="57"/>
      <c r="G821" s="57"/>
      <c r="H821" s="57"/>
      <c r="I821" s="57"/>
      <c r="J821" s="57"/>
      <c r="K821" s="58"/>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row>
    <row r="822" spans="1:37" ht="15.75" customHeight="1">
      <c r="A822" s="56"/>
      <c r="B822" s="57"/>
      <c r="C822" s="58"/>
      <c r="D822" s="57"/>
      <c r="E822" s="57"/>
      <c r="F822" s="57"/>
      <c r="G822" s="57"/>
      <c r="H822" s="57"/>
      <c r="I822" s="57"/>
      <c r="J822" s="57"/>
      <c r="K822" s="58"/>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row>
    <row r="823" spans="1:37" ht="15.75" customHeight="1">
      <c r="A823" s="56"/>
      <c r="B823" s="57"/>
      <c r="C823" s="58"/>
      <c r="D823" s="57"/>
      <c r="E823" s="57"/>
      <c r="F823" s="57"/>
      <c r="G823" s="57"/>
      <c r="H823" s="57"/>
      <c r="I823" s="57"/>
      <c r="J823" s="57"/>
      <c r="K823" s="58"/>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row>
    <row r="824" spans="1:37" ht="15.75" customHeight="1">
      <c r="A824" s="56"/>
      <c r="B824" s="57"/>
      <c r="C824" s="58"/>
      <c r="D824" s="57"/>
      <c r="E824" s="57"/>
      <c r="F824" s="57"/>
      <c r="G824" s="57"/>
      <c r="H824" s="57"/>
      <c r="I824" s="57"/>
      <c r="J824" s="57"/>
      <c r="K824" s="58"/>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row>
    <row r="825" spans="1:37" ht="15.75" customHeight="1">
      <c r="A825" s="56"/>
      <c r="B825" s="57"/>
      <c r="C825" s="58"/>
      <c r="D825" s="57"/>
      <c r="E825" s="57"/>
      <c r="F825" s="57"/>
      <c r="G825" s="57"/>
      <c r="H825" s="57"/>
      <c r="I825" s="57"/>
      <c r="J825" s="57"/>
      <c r="K825" s="58"/>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row>
    <row r="826" spans="1:37" ht="15.75" customHeight="1">
      <c r="A826" s="56"/>
      <c r="B826" s="57"/>
      <c r="C826" s="58"/>
      <c r="D826" s="57"/>
      <c r="E826" s="57"/>
      <c r="F826" s="57"/>
      <c r="G826" s="57"/>
      <c r="H826" s="57"/>
      <c r="I826" s="57"/>
      <c r="J826" s="57"/>
      <c r="K826" s="58"/>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row>
    <row r="827" spans="1:37" ht="15.75" customHeight="1">
      <c r="A827" s="56"/>
      <c r="B827" s="57"/>
      <c r="C827" s="58"/>
      <c r="D827" s="57"/>
      <c r="E827" s="57"/>
      <c r="F827" s="57"/>
      <c r="G827" s="57"/>
      <c r="H827" s="57"/>
      <c r="I827" s="57"/>
      <c r="J827" s="57"/>
      <c r="K827" s="58"/>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row>
    <row r="828" spans="1:37" ht="15.75" customHeight="1">
      <c r="A828" s="56"/>
      <c r="B828" s="57"/>
      <c r="C828" s="58"/>
      <c r="D828" s="57"/>
      <c r="E828" s="57"/>
      <c r="F828" s="57"/>
      <c r="G828" s="57"/>
      <c r="H828" s="57"/>
      <c r="I828" s="57"/>
      <c r="J828" s="57"/>
      <c r="K828" s="58"/>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row>
    <row r="829" spans="1:37" ht="15.75" customHeight="1">
      <c r="A829" s="56"/>
      <c r="B829" s="57"/>
      <c r="C829" s="58"/>
      <c r="D829" s="57"/>
      <c r="E829" s="57"/>
      <c r="F829" s="57"/>
      <c r="G829" s="57"/>
      <c r="H829" s="57"/>
      <c r="I829" s="57"/>
      <c r="J829" s="57"/>
      <c r="K829" s="58"/>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row>
    <row r="830" spans="1:37" ht="15.75" customHeight="1">
      <c r="A830" s="56"/>
      <c r="B830" s="57"/>
      <c r="C830" s="58"/>
      <c r="D830" s="57"/>
      <c r="E830" s="57"/>
      <c r="F830" s="57"/>
      <c r="G830" s="57"/>
      <c r="H830" s="57"/>
      <c r="I830" s="57"/>
      <c r="J830" s="57"/>
      <c r="K830" s="58"/>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row>
    <row r="831" spans="1:37" ht="15.75" customHeight="1">
      <c r="A831" s="56"/>
      <c r="B831" s="57"/>
      <c r="C831" s="58"/>
      <c r="D831" s="57"/>
      <c r="E831" s="57"/>
      <c r="F831" s="57"/>
      <c r="G831" s="57"/>
      <c r="H831" s="57"/>
      <c r="I831" s="57"/>
      <c r="J831" s="57"/>
      <c r="K831" s="58"/>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row>
    <row r="832" spans="1:37" ht="15.75" customHeight="1">
      <c r="A832" s="56"/>
      <c r="B832" s="57"/>
      <c r="C832" s="58"/>
      <c r="D832" s="57"/>
      <c r="E832" s="57"/>
      <c r="F832" s="57"/>
      <c r="G832" s="57"/>
      <c r="H832" s="57"/>
      <c r="I832" s="57"/>
      <c r="J832" s="57"/>
      <c r="K832" s="58"/>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row>
    <row r="833" spans="1:37" ht="15.75" customHeight="1">
      <c r="A833" s="56"/>
      <c r="B833" s="57"/>
      <c r="C833" s="58"/>
      <c r="D833" s="57"/>
      <c r="E833" s="57"/>
      <c r="F833" s="57"/>
      <c r="G833" s="57"/>
      <c r="H833" s="57"/>
      <c r="I833" s="57"/>
      <c r="J833" s="57"/>
      <c r="K833" s="58"/>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row>
    <row r="834" spans="1:37" ht="15.75" customHeight="1">
      <c r="A834" s="56"/>
      <c r="B834" s="57"/>
      <c r="C834" s="58"/>
      <c r="D834" s="57"/>
      <c r="E834" s="57"/>
      <c r="F834" s="57"/>
      <c r="G834" s="57"/>
      <c r="H834" s="57"/>
      <c r="I834" s="57"/>
      <c r="J834" s="57"/>
      <c r="K834" s="58"/>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row>
    <row r="835" spans="1:37" ht="15.75" customHeight="1">
      <c r="A835" s="56"/>
      <c r="B835" s="57"/>
      <c r="C835" s="58"/>
      <c r="D835" s="57"/>
      <c r="E835" s="57"/>
      <c r="F835" s="57"/>
      <c r="G835" s="57"/>
      <c r="H835" s="57"/>
      <c r="I835" s="57"/>
      <c r="J835" s="57"/>
      <c r="K835" s="58"/>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row>
    <row r="836" spans="1:37" ht="15.75" customHeight="1">
      <c r="A836" s="56"/>
      <c r="B836" s="57"/>
      <c r="C836" s="58"/>
      <c r="D836" s="57"/>
      <c r="E836" s="57"/>
      <c r="F836" s="57"/>
      <c r="G836" s="57"/>
      <c r="H836" s="57"/>
      <c r="I836" s="57"/>
      <c r="J836" s="57"/>
      <c r="K836" s="58"/>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row>
    <row r="837" spans="1:37" ht="15.75" customHeight="1">
      <c r="A837" s="56"/>
      <c r="B837" s="57"/>
      <c r="C837" s="58"/>
      <c r="D837" s="57"/>
      <c r="E837" s="57"/>
      <c r="F837" s="57"/>
      <c r="G837" s="57"/>
      <c r="H837" s="57"/>
      <c r="I837" s="57"/>
      <c r="J837" s="57"/>
      <c r="K837" s="58"/>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row>
    <row r="838" spans="1:37" ht="15.75" customHeight="1">
      <c r="A838" s="56"/>
      <c r="B838" s="57"/>
      <c r="C838" s="58"/>
      <c r="D838" s="57"/>
      <c r="E838" s="57"/>
      <c r="F838" s="57"/>
      <c r="G838" s="57"/>
      <c r="H838" s="57"/>
      <c r="I838" s="57"/>
      <c r="J838" s="57"/>
      <c r="K838" s="58"/>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row>
    <row r="839" spans="1:37" ht="15.75" customHeight="1">
      <c r="A839" s="56"/>
      <c r="B839" s="57"/>
      <c r="C839" s="58"/>
      <c r="D839" s="57"/>
      <c r="E839" s="57"/>
      <c r="F839" s="57"/>
      <c r="G839" s="57"/>
      <c r="H839" s="57"/>
      <c r="I839" s="57"/>
      <c r="J839" s="57"/>
      <c r="K839" s="58"/>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row>
    <row r="840" spans="1:37" ht="15.75" customHeight="1">
      <c r="A840" s="56"/>
      <c r="B840" s="57"/>
      <c r="C840" s="58"/>
      <c r="D840" s="57"/>
      <c r="E840" s="57"/>
      <c r="F840" s="57"/>
      <c r="G840" s="57"/>
      <c r="H840" s="57"/>
      <c r="I840" s="57"/>
      <c r="J840" s="57"/>
      <c r="K840" s="58"/>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row>
    <row r="841" spans="1:37" ht="15.75" customHeight="1">
      <c r="A841" s="56"/>
      <c r="B841" s="57"/>
      <c r="C841" s="58"/>
      <c r="D841" s="57"/>
      <c r="E841" s="57"/>
      <c r="F841" s="57"/>
      <c r="G841" s="57"/>
      <c r="H841" s="57"/>
      <c r="I841" s="57"/>
      <c r="J841" s="57"/>
      <c r="K841" s="58"/>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row>
    <row r="842" spans="1:37" ht="15.75" customHeight="1">
      <c r="A842" s="56"/>
      <c r="B842" s="57"/>
      <c r="C842" s="58"/>
      <c r="D842" s="57"/>
      <c r="E842" s="57"/>
      <c r="F842" s="57"/>
      <c r="G842" s="57"/>
      <c r="H842" s="57"/>
      <c r="I842" s="57"/>
      <c r="J842" s="57"/>
      <c r="K842" s="58"/>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row>
    <row r="843" spans="1:37" ht="15.75" customHeight="1">
      <c r="A843" s="56"/>
      <c r="B843" s="57"/>
      <c r="C843" s="58"/>
      <c r="D843" s="57"/>
      <c r="E843" s="57"/>
      <c r="F843" s="57"/>
      <c r="G843" s="57"/>
      <c r="H843" s="57"/>
      <c r="I843" s="57"/>
      <c r="J843" s="57"/>
      <c r="K843" s="58"/>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row>
    <row r="844" spans="1:37" ht="15.75" customHeight="1">
      <c r="A844" s="56"/>
      <c r="B844" s="57"/>
      <c r="C844" s="58"/>
      <c r="D844" s="57"/>
      <c r="E844" s="57"/>
      <c r="F844" s="57"/>
      <c r="G844" s="57"/>
      <c r="H844" s="57"/>
      <c r="I844" s="57"/>
      <c r="J844" s="57"/>
      <c r="K844" s="58"/>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row>
    <row r="845" spans="1:37" ht="15.75" customHeight="1">
      <c r="A845" s="56"/>
      <c r="B845" s="57"/>
      <c r="C845" s="58"/>
      <c r="D845" s="57"/>
      <c r="E845" s="57"/>
      <c r="F845" s="57"/>
      <c r="G845" s="57"/>
      <c r="H845" s="57"/>
      <c r="I845" s="57"/>
      <c r="J845" s="57"/>
      <c r="K845" s="58"/>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row>
    <row r="846" spans="1:37" ht="15.75" customHeight="1">
      <c r="A846" s="56"/>
      <c r="B846" s="57"/>
      <c r="C846" s="58"/>
      <c r="D846" s="57"/>
      <c r="E846" s="57"/>
      <c r="F846" s="57"/>
      <c r="G846" s="57"/>
      <c r="H846" s="57"/>
      <c r="I846" s="57"/>
      <c r="J846" s="57"/>
      <c r="K846" s="58"/>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row>
    <row r="847" spans="1:37" ht="15.75" customHeight="1">
      <c r="A847" s="56"/>
      <c r="B847" s="57"/>
      <c r="C847" s="58"/>
      <c r="D847" s="57"/>
      <c r="E847" s="57"/>
      <c r="F847" s="57"/>
      <c r="G847" s="57"/>
      <c r="H847" s="57"/>
      <c r="I847" s="57"/>
      <c r="J847" s="57"/>
      <c r="K847" s="58"/>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row>
    <row r="848" spans="1:37" ht="15.75" customHeight="1">
      <c r="A848" s="56"/>
      <c r="B848" s="57"/>
      <c r="C848" s="58"/>
      <c r="D848" s="57"/>
      <c r="E848" s="57"/>
      <c r="F848" s="57"/>
      <c r="G848" s="57"/>
      <c r="H848" s="57"/>
      <c r="I848" s="57"/>
      <c r="J848" s="57"/>
      <c r="K848" s="58"/>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row>
    <row r="849" spans="1:37" ht="15.75" customHeight="1">
      <c r="A849" s="56"/>
      <c r="B849" s="57"/>
      <c r="C849" s="58"/>
      <c r="D849" s="57"/>
      <c r="E849" s="57"/>
      <c r="F849" s="57"/>
      <c r="G849" s="57"/>
      <c r="H849" s="57"/>
      <c r="I849" s="57"/>
      <c r="J849" s="57"/>
      <c r="K849" s="58"/>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row>
    <row r="850" spans="1:37" ht="15.75" customHeight="1">
      <c r="A850" s="56"/>
      <c r="B850" s="57"/>
      <c r="C850" s="58"/>
      <c r="D850" s="57"/>
      <c r="E850" s="57"/>
      <c r="F850" s="57"/>
      <c r="G850" s="57"/>
      <c r="H850" s="57"/>
      <c r="I850" s="57"/>
      <c r="J850" s="57"/>
      <c r="K850" s="58"/>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row>
    <row r="851" spans="1:37" ht="15.75" customHeight="1">
      <c r="A851" s="56"/>
      <c r="B851" s="57"/>
      <c r="C851" s="58"/>
      <c r="D851" s="57"/>
      <c r="E851" s="57"/>
      <c r="F851" s="57"/>
      <c r="G851" s="57"/>
      <c r="H851" s="57"/>
      <c r="I851" s="57"/>
      <c r="J851" s="57"/>
      <c r="K851" s="58"/>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row>
    <row r="852" spans="1:37" ht="15.75" customHeight="1">
      <c r="A852" s="56"/>
      <c r="B852" s="57"/>
      <c r="C852" s="58"/>
      <c r="D852" s="57"/>
      <c r="E852" s="57"/>
      <c r="F852" s="57"/>
      <c r="G852" s="57"/>
      <c r="H852" s="57"/>
      <c r="I852" s="57"/>
      <c r="J852" s="57"/>
      <c r="K852" s="58"/>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row>
    <row r="853" spans="1:37" ht="15.75" customHeight="1">
      <c r="A853" s="56"/>
      <c r="B853" s="57"/>
      <c r="C853" s="58"/>
      <c r="D853" s="57"/>
      <c r="E853" s="57"/>
      <c r="F853" s="57"/>
      <c r="G853" s="57"/>
      <c r="H853" s="57"/>
      <c r="I853" s="57"/>
      <c r="J853" s="57"/>
      <c r="K853" s="58"/>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row>
    <row r="854" spans="1:37" ht="15.75" customHeight="1">
      <c r="A854" s="56"/>
      <c r="B854" s="57"/>
      <c r="C854" s="58"/>
      <c r="D854" s="57"/>
      <c r="E854" s="57"/>
      <c r="F854" s="57"/>
      <c r="G854" s="57"/>
      <c r="H854" s="57"/>
      <c r="I854" s="57"/>
      <c r="J854" s="57"/>
      <c r="K854" s="58"/>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row>
    <row r="855" spans="1:37" ht="15.75" customHeight="1">
      <c r="A855" s="56"/>
      <c r="B855" s="57"/>
      <c r="C855" s="58"/>
      <c r="D855" s="57"/>
      <c r="E855" s="57"/>
      <c r="F855" s="57"/>
      <c r="G855" s="57"/>
      <c r="H855" s="57"/>
      <c r="I855" s="57"/>
      <c r="J855" s="57"/>
      <c r="K855" s="58"/>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row>
    <row r="856" spans="1:37" ht="15.75" customHeight="1">
      <c r="A856" s="56"/>
      <c r="B856" s="57"/>
      <c r="C856" s="58"/>
      <c r="D856" s="57"/>
      <c r="E856" s="57"/>
      <c r="F856" s="57"/>
      <c r="G856" s="57"/>
      <c r="H856" s="57"/>
      <c r="I856" s="57"/>
      <c r="J856" s="57"/>
      <c r="K856" s="58"/>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row>
    <row r="857" spans="1:37" ht="15.75" customHeight="1">
      <c r="A857" s="56"/>
      <c r="B857" s="57"/>
      <c r="C857" s="58"/>
      <c r="D857" s="57"/>
      <c r="E857" s="57"/>
      <c r="F857" s="57"/>
      <c r="G857" s="57"/>
      <c r="H857" s="57"/>
      <c r="I857" s="57"/>
      <c r="J857" s="57"/>
      <c r="K857" s="58"/>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row>
    <row r="858" spans="1:37" ht="15.75" customHeight="1">
      <c r="A858" s="56"/>
      <c r="B858" s="57"/>
      <c r="C858" s="58"/>
      <c r="D858" s="57"/>
      <c r="E858" s="57"/>
      <c r="F858" s="57"/>
      <c r="G858" s="57"/>
      <c r="H858" s="57"/>
      <c r="I858" s="57"/>
      <c r="J858" s="57"/>
      <c r="K858" s="58"/>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row>
    <row r="859" spans="1:37" ht="15.75" customHeight="1">
      <c r="A859" s="56"/>
      <c r="B859" s="57"/>
      <c r="C859" s="58"/>
      <c r="D859" s="57"/>
      <c r="E859" s="57"/>
      <c r="F859" s="57"/>
      <c r="G859" s="57"/>
      <c r="H859" s="57"/>
      <c r="I859" s="57"/>
      <c r="J859" s="57"/>
      <c r="K859" s="58"/>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row>
    <row r="860" spans="1:37" ht="15.75" customHeight="1">
      <c r="A860" s="56"/>
      <c r="B860" s="57"/>
      <c r="C860" s="58"/>
      <c r="D860" s="57"/>
      <c r="E860" s="57"/>
      <c r="F860" s="57"/>
      <c r="G860" s="57"/>
      <c r="H860" s="57"/>
      <c r="I860" s="57"/>
      <c r="J860" s="57"/>
      <c r="K860" s="58"/>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row>
    <row r="861" spans="1:37" ht="15.75" customHeight="1">
      <c r="A861" s="56"/>
      <c r="B861" s="57"/>
      <c r="C861" s="58"/>
      <c r="D861" s="57"/>
      <c r="E861" s="57"/>
      <c r="F861" s="57"/>
      <c r="G861" s="57"/>
      <c r="H861" s="57"/>
      <c r="I861" s="57"/>
      <c r="J861" s="57"/>
      <c r="K861" s="58"/>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row>
    <row r="862" spans="1:37" ht="15.75" customHeight="1">
      <c r="A862" s="56"/>
      <c r="B862" s="57"/>
      <c r="C862" s="58"/>
      <c r="D862" s="57"/>
      <c r="E862" s="57"/>
      <c r="F862" s="57"/>
      <c r="G862" s="57"/>
      <c r="H862" s="57"/>
      <c r="I862" s="57"/>
      <c r="J862" s="57"/>
      <c r="K862" s="58"/>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row>
    <row r="863" spans="1:37" ht="15.75" customHeight="1">
      <c r="A863" s="56"/>
      <c r="B863" s="57"/>
      <c r="C863" s="58"/>
      <c r="D863" s="57"/>
      <c r="E863" s="57"/>
      <c r="F863" s="57"/>
      <c r="G863" s="57"/>
      <c r="H863" s="57"/>
      <c r="I863" s="57"/>
      <c r="J863" s="57"/>
      <c r="K863" s="58"/>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row>
    <row r="864" spans="1:37" ht="15.75" customHeight="1">
      <c r="A864" s="56"/>
      <c r="B864" s="57"/>
      <c r="C864" s="58"/>
      <c r="D864" s="57"/>
      <c r="E864" s="57"/>
      <c r="F864" s="57"/>
      <c r="G864" s="57"/>
      <c r="H864" s="57"/>
      <c r="I864" s="57"/>
      <c r="J864" s="57"/>
      <c r="K864" s="58"/>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row>
    <row r="865" spans="1:37" ht="15.75" customHeight="1">
      <c r="A865" s="56"/>
      <c r="B865" s="57"/>
      <c r="C865" s="58"/>
      <c r="D865" s="57"/>
      <c r="E865" s="57"/>
      <c r="F865" s="57"/>
      <c r="G865" s="57"/>
      <c r="H865" s="57"/>
      <c r="I865" s="57"/>
      <c r="J865" s="57"/>
      <c r="K865" s="58"/>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row>
    <row r="866" spans="1:37" ht="15.75" customHeight="1">
      <c r="A866" s="56"/>
      <c r="B866" s="57"/>
      <c r="C866" s="58"/>
      <c r="D866" s="57"/>
      <c r="E866" s="57"/>
      <c r="F866" s="57"/>
      <c r="G866" s="57"/>
      <c r="H866" s="57"/>
      <c r="I866" s="57"/>
      <c r="J866" s="57"/>
      <c r="K866" s="58"/>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row>
    <row r="867" spans="1:37" ht="15.75" customHeight="1">
      <c r="A867" s="56"/>
      <c r="B867" s="57"/>
      <c r="C867" s="58"/>
      <c r="D867" s="57"/>
      <c r="E867" s="57"/>
      <c r="F867" s="57"/>
      <c r="G867" s="57"/>
      <c r="H867" s="57"/>
      <c r="I867" s="57"/>
      <c r="J867" s="57"/>
      <c r="K867" s="58"/>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row>
    <row r="868" spans="1:37" ht="15.75" customHeight="1">
      <c r="A868" s="56"/>
      <c r="B868" s="57"/>
      <c r="C868" s="58"/>
      <c r="D868" s="57"/>
      <c r="E868" s="57"/>
      <c r="F868" s="57"/>
      <c r="G868" s="57"/>
      <c r="H868" s="57"/>
      <c r="I868" s="57"/>
      <c r="J868" s="57"/>
      <c r="K868" s="58"/>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row>
    <row r="869" spans="1:37" ht="15.75" customHeight="1">
      <c r="A869" s="56"/>
      <c r="B869" s="57"/>
      <c r="C869" s="58"/>
      <c r="D869" s="57"/>
      <c r="E869" s="57"/>
      <c r="F869" s="57"/>
      <c r="G869" s="57"/>
      <c r="H869" s="57"/>
      <c r="I869" s="57"/>
      <c r="J869" s="57"/>
      <c r="K869" s="58"/>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row>
    <row r="870" spans="1:37" ht="15.75" customHeight="1">
      <c r="A870" s="56"/>
      <c r="B870" s="57"/>
      <c r="C870" s="58"/>
      <c r="D870" s="57"/>
      <c r="E870" s="57"/>
      <c r="F870" s="57"/>
      <c r="G870" s="57"/>
      <c r="H870" s="57"/>
      <c r="I870" s="57"/>
      <c r="J870" s="57"/>
      <c r="K870" s="58"/>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row>
    <row r="871" spans="1:37" ht="15.75" customHeight="1">
      <c r="A871" s="56"/>
      <c r="B871" s="57"/>
      <c r="C871" s="58"/>
      <c r="D871" s="57"/>
      <c r="E871" s="57"/>
      <c r="F871" s="57"/>
      <c r="G871" s="57"/>
      <c r="H871" s="57"/>
      <c r="I871" s="57"/>
      <c r="J871" s="57"/>
      <c r="K871" s="58"/>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row>
    <row r="872" spans="1:37" ht="15.75" customHeight="1">
      <c r="A872" s="56"/>
      <c r="B872" s="57"/>
      <c r="C872" s="58"/>
      <c r="D872" s="57"/>
      <c r="E872" s="57"/>
      <c r="F872" s="57"/>
      <c r="G872" s="57"/>
      <c r="H872" s="57"/>
      <c r="I872" s="57"/>
      <c r="J872" s="57"/>
      <c r="K872" s="58"/>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row>
    <row r="873" spans="1:37" ht="15.75" customHeight="1">
      <c r="A873" s="56"/>
      <c r="B873" s="57"/>
      <c r="C873" s="58"/>
      <c r="D873" s="57"/>
      <c r="E873" s="57"/>
      <c r="F873" s="57"/>
      <c r="G873" s="57"/>
      <c r="H873" s="57"/>
      <c r="I873" s="57"/>
      <c r="J873" s="57"/>
      <c r="K873" s="58"/>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row>
    <row r="874" spans="1:37" ht="15.75" customHeight="1">
      <c r="A874" s="56"/>
      <c r="B874" s="57"/>
      <c r="C874" s="58"/>
      <c r="D874" s="57"/>
      <c r="E874" s="57"/>
      <c r="F874" s="57"/>
      <c r="G874" s="57"/>
      <c r="H874" s="57"/>
      <c r="I874" s="57"/>
      <c r="J874" s="57"/>
      <c r="K874" s="58"/>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row>
    <row r="875" spans="1:37" ht="15.75" customHeight="1">
      <c r="A875" s="56"/>
      <c r="B875" s="57"/>
      <c r="C875" s="58"/>
      <c r="D875" s="57"/>
      <c r="E875" s="57"/>
      <c r="F875" s="57"/>
      <c r="G875" s="57"/>
      <c r="H875" s="57"/>
      <c r="I875" s="57"/>
      <c r="J875" s="57"/>
      <c r="K875" s="58"/>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row>
    <row r="876" spans="1:37" ht="15.75" customHeight="1">
      <c r="A876" s="56"/>
      <c r="B876" s="57"/>
      <c r="C876" s="58"/>
      <c r="D876" s="57"/>
      <c r="E876" s="57"/>
      <c r="F876" s="57"/>
      <c r="G876" s="57"/>
      <c r="H876" s="57"/>
      <c r="I876" s="57"/>
      <c r="J876" s="57"/>
      <c r="K876" s="58"/>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row>
    <row r="877" spans="1:37" ht="15.75" customHeight="1">
      <c r="A877" s="56"/>
      <c r="B877" s="57"/>
      <c r="C877" s="58"/>
      <c r="D877" s="57"/>
      <c r="E877" s="57"/>
      <c r="F877" s="57"/>
      <c r="G877" s="57"/>
      <c r="H877" s="57"/>
      <c r="I877" s="57"/>
      <c r="J877" s="57"/>
      <c r="K877" s="58"/>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row>
    <row r="878" spans="1:37" ht="15.75" customHeight="1">
      <c r="A878" s="56"/>
      <c r="B878" s="57"/>
      <c r="C878" s="58"/>
      <c r="D878" s="57"/>
      <c r="E878" s="57"/>
      <c r="F878" s="57"/>
      <c r="G878" s="57"/>
      <c r="H878" s="57"/>
      <c r="I878" s="57"/>
      <c r="J878" s="57"/>
      <c r="K878" s="58"/>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row>
    <row r="879" spans="1:37" ht="15.75" customHeight="1">
      <c r="A879" s="56"/>
      <c r="B879" s="57"/>
      <c r="C879" s="58"/>
      <c r="D879" s="57"/>
      <c r="E879" s="57"/>
      <c r="F879" s="57"/>
      <c r="G879" s="57"/>
      <c r="H879" s="57"/>
      <c r="I879" s="57"/>
      <c r="J879" s="57"/>
      <c r="K879" s="58"/>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row>
    <row r="880" spans="1:37" ht="15.75" customHeight="1">
      <c r="A880" s="56"/>
      <c r="B880" s="57"/>
      <c r="C880" s="58"/>
      <c r="D880" s="57"/>
      <c r="E880" s="57"/>
      <c r="F880" s="57"/>
      <c r="G880" s="57"/>
      <c r="H880" s="57"/>
      <c r="I880" s="57"/>
      <c r="J880" s="57"/>
      <c r="K880" s="58"/>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row>
    <row r="881" spans="1:37" ht="15.75" customHeight="1">
      <c r="A881" s="56"/>
      <c r="B881" s="57"/>
      <c r="C881" s="58"/>
      <c r="D881" s="57"/>
      <c r="E881" s="57"/>
      <c r="F881" s="57"/>
      <c r="G881" s="57"/>
      <c r="H881" s="57"/>
      <c r="I881" s="57"/>
      <c r="J881" s="57"/>
      <c r="K881" s="58"/>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row>
    <row r="882" spans="1:37" ht="15.75" customHeight="1">
      <c r="A882" s="56"/>
      <c r="B882" s="57"/>
      <c r="C882" s="58"/>
      <c r="D882" s="57"/>
      <c r="E882" s="57"/>
      <c r="F882" s="57"/>
      <c r="G882" s="57"/>
      <c r="H882" s="57"/>
      <c r="I882" s="57"/>
      <c r="J882" s="57"/>
      <c r="K882" s="58"/>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row>
    <row r="883" spans="1:37" ht="15.75" customHeight="1">
      <c r="A883" s="56"/>
      <c r="B883" s="57"/>
      <c r="C883" s="58"/>
      <c r="D883" s="57"/>
      <c r="E883" s="57"/>
      <c r="F883" s="57"/>
      <c r="G883" s="57"/>
      <c r="H883" s="57"/>
      <c r="I883" s="57"/>
      <c r="J883" s="57"/>
      <c r="K883" s="58"/>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row>
    <row r="884" spans="1:37" ht="15.75" customHeight="1">
      <c r="A884" s="56"/>
      <c r="B884" s="57"/>
      <c r="C884" s="58"/>
      <c r="D884" s="57"/>
      <c r="E884" s="57"/>
      <c r="F884" s="57"/>
      <c r="G884" s="57"/>
      <c r="H884" s="57"/>
      <c r="I884" s="57"/>
      <c r="J884" s="57"/>
      <c r="K884" s="58"/>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row>
    <row r="885" spans="1:37" ht="15.75" customHeight="1">
      <c r="A885" s="56"/>
      <c r="B885" s="57"/>
      <c r="C885" s="58"/>
      <c r="D885" s="57"/>
      <c r="E885" s="57"/>
      <c r="F885" s="57"/>
      <c r="G885" s="57"/>
      <c r="H885" s="57"/>
      <c r="I885" s="57"/>
      <c r="J885" s="57"/>
      <c r="K885" s="58"/>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row>
    <row r="886" spans="1:37" ht="15.75" customHeight="1">
      <c r="A886" s="56"/>
      <c r="B886" s="57"/>
      <c r="C886" s="58"/>
      <c r="D886" s="57"/>
      <c r="E886" s="57"/>
      <c r="F886" s="57"/>
      <c r="G886" s="57"/>
      <c r="H886" s="57"/>
      <c r="I886" s="57"/>
      <c r="J886" s="57"/>
      <c r="K886" s="58"/>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row>
    <row r="887" spans="1:37" ht="15.75" customHeight="1">
      <c r="A887" s="56"/>
      <c r="B887" s="57"/>
      <c r="C887" s="58"/>
      <c r="D887" s="57"/>
      <c r="E887" s="57"/>
      <c r="F887" s="57"/>
      <c r="G887" s="57"/>
      <c r="H887" s="57"/>
      <c r="I887" s="57"/>
      <c r="J887" s="57"/>
      <c r="K887" s="58"/>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row>
    <row r="888" spans="1:37" ht="15.75" customHeight="1">
      <c r="A888" s="56"/>
      <c r="B888" s="57"/>
      <c r="C888" s="58"/>
      <c r="D888" s="57"/>
      <c r="E888" s="57"/>
      <c r="F888" s="57"/>
      <c r="G888" s="57"/>
      <c r="H888" s="57"/>
      <c r="I888" s="57"/>
      <c r="J888" s="57"/>
      <c r="K888" s="58"/>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row>
    <row r="889" spans="1:37" ht="15.75" customHeight="1">
      <c r="A889" s="56"/>
      <c r="B889" s="57"/>
      <c r="C889" s="58"/>
      <c r="D889" s="57"/>
      <c r="E889" s="57"/>
      <c r="F889" s="57"/>
      <c r="G889" s="57"/>
      <c r="H889" s="57"/>
      <c r="I889" s="57"/>
      <c r="J889" s="57"/>
      <c r="K889" s="58"/>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row>
    <row r="890" spans="1:37" ht="15.75" customHeight="1">
      <c r="A890" s="56"/>
      <c r="B890" s="57"/>
      <c r="C890" s="58"/>
      <c r="D890" s="57"/>
      <c r="E890" s="57"/>
      <c r="F890" s="57"/>
      <c r="G890" s="57"/>
      <c r="H890" s="57"/>
      <c r="I890" s="57"/>
      <c r="J890" s="57"/>
      <c r="K890" s="58"/>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row>
    <row r="891" spans="1:37" ht="15.75" customHeight="1">
      <c r="A891" s="56"/>
      <c r="B891" s="57"/>
      <c r="C891" s="58"/>
      <c r="D891" s="57"/>
      <c r="E891" s="57"/>
      <c r="F891" s="57"/>
      <c r="G891" s="57"/>
      <c r="H891" s="57"/>
      <c r="I891" s="57"/>
      <c r="J891" s="57"/>
      <c r="K891" s="58"/>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row>
    <row r="892" spans="1:37" ht="15.75" customHeight="1">
      <c r="A892" s="56"/>
      <c r="B892" s="57"/>
      <c r="C892" s="58"/>
      <c r="D892" s="57"/>
      <c r="E892" s="57"/>
      <c r="F892" s="57"/>
      <c r="G892" s="57"/>
      <c r="H892" s="57"/>
      <c r="I892" s="57"/>
      <c r="J892" s="57"/>
      <c r="K892" s="58"/>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row>
    <row r="893" spans="1:37" ht="15.75" customHeight="1">
      <c r="A893" s="56"/>
      <c r="B893" s="57"/>
      <c r="C893" s="58"/>
      <c r="D893" s="57"/>
      <c r="E893" s="57"/>
      <c r="F893" s="57"/>
      <c r="G893" s="57"/>
      <c r="H893" s="57"/>
      <c r="I893" s="57"/>
      <c r="J893" s="57"/>
      <c r="K893" s="58"/>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row>
    <row r="894" spans="1:37" ht="15.75" customHeight="1">
      <c r="A894" s="56"/>
      <c r="B894" s="57"/>
      <c r="C894" s="58"/>
      <c r="D894" s="57"/>
      <c r="E894" s="57"/>
      <c r="F894" s="57"/>
      <c r="G894" s="57"/>
      <c r="H894" s="57"/>
      <c r="I894" s="57"/>
      <c r="J894" s="57"/>
      <c r="K894" s="58"/>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row>
    <row r="895" spans="1:37" ht="15.75" customHeight="1">
      <c r="A895" s="56"/>
      <c r="B895" s="57"/>
      <c r="C895" s="58"/>
      <c r="D895" s="57"/>
      <c r="E895" s="57"/>
      <c r="F895" s="57"/>
      <c r="G895" s="57"/>
      <c r="H895" s="57"/>
      <c r="I895" s="57"/>
      <c r="J895" s="57"/>
      <c r="K895" s="58"/>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row>
    <row r="896" spans="1:37" ht="15.75" customHeight="1">
      <c r="A896" s="56"/>
      <c r="B896" s="57"/>
      <c r="C896" s="58"/>
      <c r="D896" s="57"/>
      <c r="E896" s="57"/>
      <c r="F896" s="57"/>
      <c r="G896" s="57"/>
      <c r="H896" s="57"/>
      <c r="I896" s="57"/>
      <c r="J896" s="57"/>
      <c r="K896" s="58"/>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row>
    <row r="897" spans="1:37" ht="15.75" customHeight="1">
      <c r="A897" s="56"/>
      <c r="B897" s="57"/>
      <c r="C897" s="58"/>
      <c r="D897" s="57"/>
      <c r="E897" s="57"/>
      <c r="F897" s="57"/>
      <c r="G897" s="57"/>
      <c r="H897" s="57"/>
      <c r="I897" s="57"/>
      <c r="J897" s="57"/>
      <c r="K897" s="58"/>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row>
    <row r="898" spans="1:37" ht="15.75" customHeight="1">
      <c r="A898" s="56"/>
      <c r="B898" s="57"/>
      <c r="C898" s="58"/>
      <c r="D898" s="57"/>
      <c r="E898" s="57"/>
      <c r="F898" s="57"/>
      <c r="G898" s="57"/>
      <c r="H898" s="57"/>
      <c r="I898" s="57"/>
      <c r="J898" s="57"/>
      <c r="K898" s="58"/>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row>
    <row r="899" spans="1:37" ht="15.75" customHeight="1">
      <c r="A899" s="56"/>
      <c r="B899" s="57"/>
      <c r="C899" s="58"/>
      <c r="D899" s="57"/>
      <c r="E899" s="57"/>
      <c r="F899" s="57"/>
      <c r="G899" s="57"/>
      <c r="H899" s="57"/>
      <c r="I899" s="57"/>
      <c r="J899" s="57"/>
      <c r="K899" s="58"/>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row>
    <row r="900" spans="1:37" ht="15.75" customHeight="1">
      <c r="A900" s="56"/>
      <c r="B900" s="57"/>
      <c r="C900" s="58"/>
      <c r="D900" s="57"/>
      <c r="E900" s="57"/>
      <c r="F900" s="57"/>
      <c r="G900" s="57"/>
      <c r="H900" s="57"/>
      <c r="I900" s="57"/>
      <c r="J900" s="57"/>
      <c r="K900" s="58"/>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row>
    <row r="901" spans="1:37" ht="15.75" customHeight="1">
      <c r="A901" s="56"/>
      <c r="B901" s="57"/>
      <c r="C901" s="58"/>
      <c r="D901" s="57"/>
      <c r="E901" s="57"/>
      <c r="F901" s="57"/>
      <c r="G901" s="57"/>
      <c r="H901" s="57"/>
      <c r="I901" s="57"/>
      <c r="J901" s="57"/>
      <c r="K901" s="58"/>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row>
    <row r="902" spans="1:37" ht="15.75" customHeight="1">
      <c r="A902" s="56"/>
      <c r="B902" s="57"/>
      <c r="C902" s="58"/>
      <c r="D902" s="57"/>
      <c r="E902" s="57"/>
      <c r="F902" s="57"/>
      <c r="G902" s="57"/>
      <c r="H902" s="57"/>
      <c r="I902" s="57"/>
      <c r="J902" s="57"/>
      <c r="K902" s="58"/>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row>
    <row r="903" spans="1:37" ht="15.75" customHeight="1">
      <c r="A903" s="56"/>
      <c r="B903" s="57"/>
      <c r="C903" s="58"/>
      <c r="D903" s="57"/>
      <c r="E903" s="57"/>
      <c r="F903" s="57"/>
      <c r="G903" s="57"/>
      <c r="H903" s="57"/>
      <c r="I903" s="57"/>
      <c r="J903" s="57"/>
      <c r="K903" s="58"/>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row>
    <row r="904" spans="1:37" ht="15.75" customHeight="1">
      <c r="A904" s="56"/>
      <c r="B904" s="57"/>
      <c r="C904" s="58"/>
      <c r="D904" s="57"/>
      <c r="E904" s="57"/>
      <c r="F904" s="57"/>
      <c r="G904" s="57"/>
      <c r="H904" s="57"/>
      <c r="I904" s="57"/>
      <c r="J904" s="57"/>
      <c r="K904" s="58"/>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row>
    <row r="905" spans="1:37" ht="15.75" customHeight="1">
      <c r="A905" s="56"/>
      <c r="B905" s="57"/>
      <c r="C905" s="58"/>
      <c r="D905" s="57"/>
      <c r="E905" s="57"/>
      <c r="F905" s="57"/>
      <c r="G905" s="57"/>
      <c r="H905" s="57"/>
      <c r="I905" s="57"/>
      <c r="J905" s="57"/>
      <c r="K905" s="58"/>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row>
    <row r="906" spans="1:37" ht="15.75" customHeight="1">
      <c r="A906" s="56"/>
      <c r="B906" s="57"/>
      <c r="C906" s="58"/>
      <c r="D906" s="57"/>
      <c r="E906" s="57"/>
      <c r="F906" s="57"/>
      <c r="G906" s="57"/>
      <c r="H906" s="57"/>
      <c r="I906" s="57"/>
      <c r="J906" s="57"/>
      <c r="K906" s="58"/>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row>
    <row r="907" spans="1:37" ht="15.75" customHeight="1">
      <c r="A907" s="56"/>
      <c r="B907" s="57"/>
      <c r="C907" s="58"/>
      <c r="D907" s="57"/>
      <c r="E907" s="57"/>
      <c r="F907" s="57"/>
      <c r="G907" s="57"/>
      <c r="H907" s="57"/>
      <c r="I907" s="57"/>
      <c r="J907" s="57"/>
      <c r="K907" s="58"/>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row>
    <row r="908" spans="1:37" ht="15.75" customHeight="1">
      <c r="A908" s="56"/>
      <c r="B908" s="57"/>
      <c r="C908" s="58"/>
      <c r="D908" s="57"/>
      <c r="E908" s="57"/>
      <c r="F908" s="57"/>
      <c r="G908" s="57"/>
      <c r="H908" s="57"/>
      <c r="I908" s="57"/>
      <c r="J908" s="57"/>
      <c r="K908" s="58"/>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row>
    <row r="909" spans="1:37" ht="15.75" customHeight="1">
      <c r="A909" s="56"/>
      <c r="B909" s="57"/>
      <c r="C909" s="58"/>
      <c r="D909" s="57"/>
      <c r="E909" s="57"/>
      <c r="F909" s="57"/>
      <c r="G909" s="57"/>
      <c r="H909" s="57"/>
      <c r="I909" s="57"/>
      <c r="J909" s="57"/>
      <c r="K909" s="58"/>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row>
    <row r="910" spans="1:37" ht="15.75" customHeight="1">
      <c r="A910" s="56"/>
      <c r="B910" s="57"/>
      <c r="C910" s="58"/>
      <c r="D910" s="57"/>
      <c r="E910" s="57"/>
      <c r="F910" s="57"/>
      <c r="G910" s="57"/>
      <c r="H910" s="57"/>
      <c r="I910" s="57"/>
      <c r="J910" s="57"/>
      <c r="K910" s="58"/>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row>
    <row r="911" spans="1:37" ht="15.75" customHeight="1">
      <c r="A911" s="56"/>
      <c r="B911" s="57"/>
      <c r="C911" s="58"/>
      <c r="D911" s="57"/>
      <c r="E911" s="57"/>
      <c r="F911" s="57"/>
      <c r="G911" s="57"/>
      <c r="H911" s="57"/>
      <c r="I911" s="57"/>
      <c r="J911" s="57"/>
      <c r="K911" s="58"/>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row>
    <row r="912" spans="1:37" ht="15.75" customHeight="1">
      <c r="A912" s="56"/>
      <c r="B912" s="57"/>
      <c r="C912" s="58"/>
      <c r="D912" s="57"/>
      <c r="E912" s="57"/>
      <c r="F912" s="57"/>
      <c r="G912" s="57"/>
      <c r="H912" s="57"/>
      <c r="I912" s="57"/>
      <c r="J912" s="57"/>
      <c r="K912" s="58"/>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row>
    <row r="913" spans="1:37" ht="15.75" customHeight="1">
      <c r="A913" s="56"/>
      <c r="B913" s="57"/>
      <c r="C913" s="58"/>
      <c r="D913" s="57"/>
      <c r="E913" s="57"/>
      <c r="F913" s="57"/>
      <c r="G913" s="57"/>
      <c r="H913" s="57"/>
      <c r="I913" s="57"/>
      <c r="J913" s="57"/>
      <c r="K913" s="58"/>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row>
    <row r="914" spans="1:37" ht="15.75" customHeight="1">
      <c r="A914" s="56"/>
      <c r="B914" s="57"/>
      <c r="C914" s="58"/>
      <c r="D914" s="57"/>
      <c r="E914" s="57"/>
      <c r="F914" s="57"/>
      <c r="G914" s="57"/>
      <c r="H914" s="57"/>
      <c r="I914" s="57"/>
      <c r="J914" s="57"/>
      <c r="K914" s="58"/>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row>
    <row r="915" spans="1:37" ht="15.75" customHeight="1">
      <c r="A915" s="56"/>
      <c r="B915" s="57"/>
      <c r="C915" s="58"/>
      <c r="D915" s="57"/>
      <c r="E915" s="57"/>
      <c r="F915" s="57"/>
      <c r="G915" s="57"/>
      <c r="H915" s="57"/>
      <c r="I915" s="57"/>
      <c r="J915" s="57"/>
      <c r="K915" s="58"/>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row>
    <row r="916" spans="1:37" ht="15.75" customHeight="1">
      <c r="A916" s="56"/>
      <c r="B916" s="57"/>
      <c r="C916" s="58"/>
      <c r="D916" s="57"/>
      <c r="E916" s="57"/>
      <c r="F916" s="57"/>
      <c r="G916" s="57"/>
      <c r="H916" s="57"/>
      <c r="I916" s="57"/>
      <c r="J916" s="57"/>
      <c r="K916" s="58"/>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row>
    <row r="917" spans="1:37" ht="15.75" customHeight="1">
      <c r="A917" s="56"/>
      <c r="B917" s="57"/>
      <c r="C917" s="58"/>
      <c r="D917" s="57"/>
      <c r="E917" s="57"/>
      <c r="F917" s="57"/>
      <c r="G917" s="57"/>
      <c r="H917" s="57"/>
      <c r="I917" s="57"/>
      <c r="J917" s="57"/>
      <c r="K917" s="58"/>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row>
    <row r="918" spans="1:37" ht="15.75" customHeight="1">
      <c r="A918" s="56"/>
      <c r="B918" s="57"/>
      <c r="C918" s="58"/>
      <c r="D918" s="57"/>
      <c r="E918" s="57"/>
      <c r="F918" s="57"/>
      <c r="G918" s="57"/>
      <c r="H918" s="57"/>
      <c r="I918" s="57"/>
      <c r="J918" s="57"/>
      <c r="K918" s="58"/>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row>
    <row r="919" spans="1:37" ht="15.75" customHeight="1">
      <c r="A919" s="56"/>
      <c r="B919" s="57"/>
      <c r="C919" s="58"/>
      <c r="D919" s="57"/>
      <c r="E919" s="57"/>
      <c r="F919" s="57"/>
      <c r="G919" s="57"/>
      <c r="H919" s="57"/>
      <c r="I919" s="57"/>
      <c r="J919" s="57"/>
      <c r="K919" s="58"/>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row>
    <row r="920" spans="1:37" ht="15.75" customHeight="1">
      <c r="A920" s="56"/>
      <c r="B920" s="57"/>
      <c r="C920" s="58"/>
      <c r="D920" s="57"/>
      <c r="E920" s="57"/>
      <c r="F920" s="57"/>
      <c r="G920" s="57"/>
      <c r="H920" s="57"/>
      <c r="I920" s="57"/>
      <c r="J920" s="57"/>
      <c r="K920" s="58"/>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row>
    <row r="921" spans="1:37" ht="15.75" customHeight="1">
      <c r="A921" s="56"/>
      <c r="B921" s="57"/>
      <c r="C921" s="58"/>
      <c r="D921" s="57"/>
      <c r="E921" s="57"/>
      <c r="F921" s="57"/>
      <c r="G921" s="57"/>
      <c r="H921" s="57"/>
      <c r="I921" s="57"/>
      <c r="J921" s="57"/>
      <c r="K921" s="58"/>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row>
    <row r="922" spans="1:37" ht="15.75" customHeight="1">
      <c r="A922" s="56"/>
      <c r="B922" s="57"/>
      <c r="C922" s="58"/>
      <c r="D922" s="57"/>
      <c r="E922" s="57"/>
      <c r="F922" s="57"/>
      <c r="G922" s="57"/>
      <c r="H922" s="57"/>
      <c r="I922" s="57"/>
      <c r="J922" s="57"/>
      <c r="K922" s="58"/>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row>
    <row r="923" spans="1:37" ht="15.75" customHeight="1">
      <c r="A923" s="56"/>
      <c r="B923" s="57"/>
      <c r="C923" s="58"/>
      <c r="D923" s="57"/>
      <c r="E923" s="57"/>
      <c r="F923" s="57"/>
      <c r="G923" s="57"/>
      <c r="H923" s="57"/>
      <c r="I923" s="57"/>
      <c r="J923" s="57"/>
      <c r="K923" s="58"/>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row>
    <row r="924" spans="1:37" ht="15.75" customHeight="1">
      <c r="A924" s="56"/>
      <c r="B924" s="57"/>
      <c r="C924" s="58"/>
      <c r="D924" s="57"/>
      <c r="E924" s="57"/>
      <c r="F924" s="57"/>
      <c r="G924" s="57"/>
      <c r="H924" s="57"/>
      <c r="I924" s="57"/>
      <c r="J924" s="57"/>
      <c r="K924" s="58"/>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row>
    <row r="925" spans="1:37" ht="15.75" customHeight="1">
      <c r="A925" s="56"/>
      <c r="B925" s="57"/>
      <c r="C925" s="58"/>
      <c r="D925" s="57"/>
      <c r="E925" s="57"/>
      <c r="F925" s="57"/>
      <c r="G925" s="57"/>
      <c r="H925" s="57"/>
      <c r="I925" s="57"/>
      <c r="J925" s="57"/>
      <c r="K925" s="58"/>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row>
    <row r="926" spans="1:37" ht="15.75" customHeight="1">
      <c r="A926" s="56"/>
      <c r="B926" s="57"/>
      <c r="C926" s="58"/>
      <c r="D926" s="57"/>
      <c r="E926" s="57"/>
      <c r="F926" s="57"/>
      <c r="G926" s="57"/>
      <c r="H926" s="57"/>
      <c r="I926" s="57"/>
      <c r="J926" s="57"/>
      <c r="K926" s="58"/>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row>
    <row r="927" spans="1:37" ht="15.75" customHeight="1">
      <c r="A927" s="56"/>
      <c r="B927" s="57"/>
      <c r="C927" s="58"/>
      <c r="D927" s="57"/>
      <c r="E927" s="57"/>
      <c r="F927" s="57"/>
      <c r="G927" s="57"/>
      <c r="H927" s="57"/>
      <c r="I927" s="57"/>
      <c r="J927" s="57"/>
      <c r="K927" s="58"/>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row>
    <row r="928" spans="1:37" ht="15.75" customHeight="1">
      <c r="A928" s="56"/>
      <c r="B928" s="57"/>
      <c r="C928" s="58"/>
      <c r="D928" s="57"/>
      <c r="E928" s="57"/>
      <c r="F928" s="57"/>
      <c r="G928" s="57"/>
      <c r="H928" s="57"/>
      <c r="I928" s="57"/>
      <c r="J928" s="57"/>
      <c r="K928" s="58"/>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row>
    <row r="929" spans="1:37" ht="15.75" customHeight="1">
      <c r="A929" s="56"/>
      <c r="B929" s="57"/>
      <c r="C929" s="58"/>
      <c r="D929" s="57"/>
      <c r="E929" s="57"/>
      <c r="F929" s="57"/>
      <c r="G929" s="57"/>
      <c r="H929" s="57"/>
      <c r="I929" s="57"/>
      <c r="J929" s="57"/>
      <c r="K929" s="58"/>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row>
    <row r="930" spans="1:37" ht="15.75" customHeight="1">
      <c r="A930" s="56"/>
      <c r="B930" s="57"/>
      <c r="C930" s="58"/>
      <c r="D930" s="57"/>
      <c r="E930" s="57"/>
      <c r="F930" s="57"/>
      <c r="G930" s="57"/>
      <c r="H930" s="57"/>
      <c r="I930" s="57"/>
      <c r="J930" s="57"/>
      <c r="K930" s="58"/>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row>
    <row r="931" spans="1:37" ht="15.75" customHeight="1">
      <c r="A931" s="56"/>
      <c r="B931" s="57"/>
      <c r="C931" s="58"/>
      <c r="D931" s="57"/>
      <c r="E931" s="57"/>
      <c r="F931" s="57"/>
      <c r="G931" s="57"/>
      <c r="H931" s="57"/>
      <c r="I931" s="57"/>
      <c r="J931" s="57"/>
      <c r="K931" s="58"/>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row>
    <row r="932" spans="1:37" ht="15.75" customHeight="1">
      <c r="A932" s="56"/>
      <c r="B932" s="57"/>
      <c r="C932" s="58"/>
      <c r="D932" s="57"/>
      <c r="E932" s="57"/>
      <c r="F932" s="57"/>
      <c r="G932" s="57"/>
      <c r="H932" s="57"/>
      <c r="I932" s="57"/>
      <c r="J932" s="57"/>
      <c r="K932" s="58"/>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row>
    <row r="933" spans="1:37" ht="15.75" customHeight="1">
      <c r="A933" s="56"/>
      <c r="B933" s="57"/>
      <c r="C933" s="58"/>
      <c r="D933" s="57"/>
      <c r="E933" s="57"/>
      <c r="F933" s="57"/>
      <c r="G933" s="57"/>
      <c r="H933" s="57"/>
      <c r="I933" s="57"/>
      <c r="J933" s="57"/>
      <c r="K933" s="58"/>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row>
    <row r="934" spans="1:37" ht="15.75" customHeight="1">
      <c r="A934" s="56"/>
      <c r="B934" s="57"/>
      <c r="C934" s="58"/>
      <c r="D934" s="57"/>
      <c r="E934" s="57"/>
      <c r="F934" s="57"/>
      <c r="G934" s="57"/>
      <c r="H934" s="57"/>
      <c r="I934" s="57"/>
      <c r="J934" s="57"/>
      <c r="K934" s="58"/>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row>
    <row r="935" spans="1:37" ht="15.75" customHeight="1">
      <c r="A935" s="56"/>
      <c r="B935" s="57"/>
      <c r="C935" s="58"/>
      <c r="D935" s="57"/>
      <c r="E935" s="57"/>
      <c r="F935" s="57"/>
      <c r="G935" s="57"/>
      <c r="H935" s="57"/>
      <c r="I935" s="57"/>
      <c r="J935" s="57"/>
      <c r="K935" s="58"/>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row>
    <row r="936" spans="1:37" ht="15.75" customHeight="1">
      <c r="A936" s="56"/>
      <c r="B936" s="57"/>
      <c r="C936" s="58"/>
      <c r="D936" s="57"/>
      <c r="E936" s="57"/>
      <c r="F936" s="57"/>
      <c r="G936" s="57"/>
      <c r="H936" s="57"/>
      <c r="I936" s="57"/>
      <c r="J936" s="57"/>
      <c r="K936" s="58"/>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row>
    <row r="937" spans="1:37" ht="15.75" customHeight="1">
      <c r="A937" s="56"/>
      <c r="B937" s="57"/>
      <c r="C937" s="58"/>
      <c r="D937" s="57"/>
      <c r="E937" s="57"/>
      <c r="F937" s="57"/>
      <c r="G937" s="57"/>
      <c r="H937" s="57"/>
      <c r="I937" s="57"/>
      <c r="J937" s="57"/>
      <c r="K937" s="58"/>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row>
    <row r="938" spans="1:37" ht="15.75" customHeight="1">
      <c r="A938" s="56"/>
      <c r="B938" s="57"/>
      <c r="C938" s="58"/>
      <c r="D938" s="57"/>
      <c r="E938" s="57"/>
      <c r="F938" s="57"/>
      <c r="G938" s="57"/>
      <c r="H938" s="57"/>
      <c r="I938" s="57"/>
      <c r="J938" s="57"/>
      <c r="K938" s="58"/>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row>
    <row r="939" spans="1:37" ht="15.75" customHeight="1">
      <c r="A939" s="56"/>
      <c r="B939" s="57"/>
      <c r="C939" s="58"/>
      <c r="D939" s="57"/>
      <c r="E939" s="57"/>
      <c r="F939" s="57"/>
      <c r="G939" s="57"/>
      <c r="H939" s="57"/>
      <c r="I939" s="57"/>
      <c r="J939" s="57"/>
      <c r="K939" s="58"/>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row>
    <row r="940" spans="1:37" ht="15.75" customHeight="1">
      <c r="A940" s="56"/>
      <c r="B940" s="57"/>
      <c r="C940" s="58"/>
      <c r="D940" s="57"/>
      <c r="E940" s="57"/>
      <c r="F940" s="57"/>
      <c r="G940" s="57"/>
      <c r="H940" s="57"/>
      <c r="I940" s="57"/>
      <c r="J940" s="57"/>
      <c r="K940" s="58"/>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row>
    <row r="941" spans="1:37" ht="15.75" customHeight="1">
      <c r="A941" s="56"/>
      <c r="B941" s="57"/>
      <c r="C941" s="58"/>
      <c r="D941" s="57"/>
      <c r="E941" s="57"/>
      <c r="F941" s="57"/>
      <c r="G941" s="57"/>
      <c r="H941" s="57"/>
      <c r="I941" s="57"/>
      <c r="J941" s="57"/>
      <c r="K941" s="58"/>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row>
    <row r="942" spans="1:37" ht="15.75" customHeight="1">
      <c r="A942" s="56"/>
      <c r="B942" s="57"/>
      <c r="C942" s="58"/>
      <c r="D942" s="57"/>
      <c r="E942" s="57"/>
      <c r="F942" s="57"/>
      <c r="G942" s="57"/>
      <c r="H942" s="57"/>
      <c r="I942" s="57"/>
      <c r="J942" s="57"/>
      <c r="K942" s="58"/>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row>
    <row r="943" spans="1:37" ht="15.75" customHeight="1">
      <c r="A943" s="56"/>
      <c r="B943" s="57"/>
      <c r="C943" s="58"/>
      <c r="D943" s="57"/>
      <c r="E943" s="57"/>
      <c r="F943" s="57"/>
      <c r="G943" s="57"/>
      <c r="H943" s="57"/>
      <c r="I943" s="57"/>
      <c r="J943" s="57"/>
      <c r="K943" s="58"/>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row>
    <row r="944" spans="1:37" ht="15.75" customHeight="1">
      <c r="A944" s="56"/>
      <c r="B944" s="57"/>
      <c r="C944" s="58"/>
      <c r="D944" s="57"/>
      <c r="E944" s="57"/>
      <c r="F944" s="57"/>
      <c r="G944" s="57"/>
      <c r="H944" s="57"/>
      <c r="I944" s="57"/>
      <c r="J944" s="57"/>
      <c r="K944" s="58"/>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row>
    <row r="945" spans="1:37" ht="15.75" customHeight="1">
      <c r="A945" s="56"/>
      <c r="B945" s="57"/>
      <c r="C945" s="58"/>
      <c r="D945" s="57"/>
      <c r="E945" s="57"/>
      <c r="F945" s="57"/>
      <c r="G945" s="57"/>
      <c r="H945" s="57"/>
      <c r="I945" s="57"/>
      <c r="J945" s="57"/>
      <c r="K945" s="58"/>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row>
    <row r="946" spans="1:37" ht="15.75" customHeight="1">
      <c r="A946" s="56"/>
      <c r="B946" s="57"/>
      <c r="C946" s="58"/>
      <c r="D946" s="57"/>
      <c r="E946" s="57"/>
      <c r="F946" s="57"/>
      <c r="G946" s="57"/>
      <c r="H946" s="57"/>
      <c r="I946" s="57"/>
      <c r="J946" s="57"/>
      <c r="K946" s="58"/>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row>
    <row r="947" spans="1:37" ht="15.75" customHeight="1">
      <c r="A947" s="56"/>
      <c r="B947" s="57"/>
      <c r="C947" s="58"/>
      <c r="D947" s="57"/>
      <c r="E947" s="57"/>
      <c r="F947" s="57"/>
      <c r="G947" s="57"/>
      <c r="H947" s="57"/>
      <c r="I947" s="57"/>
      <c r="J947" s="57"/>
      <c r="K947" s="58"/>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row>
    <row r="948" spans="1:37" ht="15.75" customHeight="1">
      <c r="A948" s="56"/>
      <c r="B948" s="57"/>
      <c r="C948" s="58"/>
      <c r="D948" s="57"/>
      <c r="E948" s="57"/>
      <c r="F948" s="57"/>
      <c r="G948" s="57"/>
      <c r="H948" s="57"/>
      <c r="I948" s="57"/>
      <c r="J948" s="57"/>
      <c r="K948" s="58"/>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row>
    <row r="949" spans="1:37" ht="15.75" customHeight="1">
      <c r="A949" s="56"/>
      <c r="B949" s="57"/>
      <c r="C949" s="58"/>
      <c r="D949" s="57"/>
      <c r="E949" s="57"/>
      <c r="F949" s="57"/>
      <c r="G949" s="57"/>
      <c r="H949" s="57"/>
      <c r="I949" s="57"/>
      <c r="J949" s="57"/>
      <c r="K949" s="58"/>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row>
    <row r="950" spans="1:37" ht="15.75" customHeight="1">
      <c r="A950" s="56"/>
      <c r="B950" s="57"/>
      <c r="C950" s="58"/>
      <c r="D950" s="57"/>
      <c r="E950" s="57"/>
      <c r="F950" s="57"/>
      <c r="G950" s="57"/>
      <c r="H950" s="57"/>
      <c r="I950" s="57"/>
      <c r="J950" s="57"/>
      <c r="K950" s="58"/>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row>
    <row r="951" spans="1:37" ht="15.75" customHeight="1">
      <c r="A951" s="56"/>
      <c r="B951" s="57"/>
      <c r="C951" s="58"/>
      <c r="D951" s="57"/>
      <c r="E951" s="57"/>
      <c r="F951" s="57"/>
      <c r="G951" s="57"/>
      <c r="H951" s="57"/>
      <c r="I951" s="57"/>
      <c r="J951" s="57"/>
      <c r="K951" s="58"/>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row>
    <row r="952" spans="1:37" ht="15.75" customHeight="1">
      <c r="A952" s="56"/>
      <c r="B952" s="57"/>
      <c r="C952" s="58"/>
      <c r="D952" s="57"/>
      <c r="E952" s="57"/>
      <c r="F952" s="57"/>
      <c r="G952" s="57"/>
      <c r="H952" s="57"/>
      <c r="I952" s="57"/>
      <c r="J952" s="57"/>
      <c r="K952" s="58"/>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row>
    <row r="953" spans="1:37" ht="15.75" customHeight="1">
      <c r="A953" s="56"/>
      <c r="B953" s="57"/>
      <c r="C953" s="58"/>
      <c r="D953" s="57"/>
      <c r="E953" s="57"/>
      <c r="F953" s="57"/>
      <c r="G953" s="57"/>
      <c r="H953" s="57"/>
      <c r="I953" s="57"/>
      <c r="J953" s="57"/>
      <c r="K953" s="58"/>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row>
    <row r="954" spans="1:37" ht="15.75" customHeight="1">
      <c r="A954" s="56"/>
      <c r="B954" s="57"/>
      <c r="C954" s="58"/>
      <c r="D954" s="57"/>
      <c r="E954" s="57"/>
      <c r="F954" s="57"/>
      <c r="G954" s="57"/>
      <c r="H954" s="57"/>
      <c r="I954" s="57"/>
      <c r="J954" s="57"/>
      <c r="K954" s="58"/>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row>
    <row r="955" spans="1:37" ht="15.75" customHeight="1">
      <c r="A955" s="56"/>
      <c r="B955" s="57"/>
      <c r="C955" s="58"/>
      <c r="D955" s="57"/>
      <c r="E955" s="57"/>
      <c r="F955" s="57"/>
      <c r="G955" s="57"/>
      <c r="H955" s="57"/>
      <c r="I955" s="57"/>
      <c r="J955" s="57"/>
      <c r="K955" s="58"/>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row>
    <row r="956" spans="1:37" ht="15.75" customHeight="1">
      <c r="A956" s="56"/>
      <c r="B956" s="57"/>
      <c r="C956" s="58"/>
      <c r="D956" s="57"/>
      <c r="E956" s="57"/>
      <c r="F956" s="57"/>
      <c r="G956" s="57"/>
      <c r="H956" s="57"/>
      <c r="I956" s="57"/>
      <c r="J956" s="57"/>
      <c r="K956" s="58"/>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row>
    <row r="957" spans="1:37" ht="15.75" customHeight="1">
      <c r="A957" s="56"/>
      <c r="B957" s="57"/>
      <c r="C957" s="58"/>
      <c r="D957" s="57"/>
      <c r="E957" s="57"/>
      <c r="F957" s="57"/>
      <c r="G957" s="57"/>
      <c r="H957" s="57"/>
      <c r="I957" s="57"/>
      <c r="J957" s="57"/>
      <c r="K957" s="58"/>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row>
    <row r="958" spans="1:37" ht="15.75" customHeight="1">
      <c r="A958" s="56"/>
      <c r="B958" s="57"/>
      <c r="C958" s="58"/>
      <c r="D958" s="57"/>
      <c r="E958" s="57"/>
      <c r="F958" s="57"/>
      <c r="G958" s="57"/>
      <c r="H958" s="57"/>
      <c r="I958" s="57"/>
      <c r="J958" s="57"/>
      <c r="K958" s="58"/>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row>
    <row r="959" spans="1:37" ht="15.75" customHeight="1">
      <c r="A959" s="56"/>
      <c r="B959" s="57"/>
      <c r="C959" s="58"/>
      <c r="D959" s="57"/>
      <c r="E959" s="57"/>
      <c r="F959" s="57"/>
      <c r="G959" s="57"/>
      <c r="H959" s="57"/>
      <c r="I959" s="57"/>
      <c r="J959" s="57"/>
      <c r="K959" s="58"/>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row>
    <row r="960" spans="1:37" ht="15.75" customHeight="1">
      <c r="A960" s="56"/>
      <c r="B960" s="57"/>
      <c r="C960" s="58"/>
      <c r="D960" s="57"/>
      <c r="E960" s="57"/>
      <c r="F960" s="57"/>
      <c r="G960" s="57"/>
      <c r="H960" s="57"/>
      <c r="I960" s="57"/>
      <c r="J960" s="57"/>
      <c r="K960" s="58"/>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row>
    <row r="961" spans="1:37" ht="15.75" customHeight="1">
      <c r="A961" s="56"/>
      <c r="B961" s="57"/>
      <c r="C961" s="58"/>
      <c r="D961" s="57"/>
      <c r="E961" s="57"/>
      <c r="F961" s="57"/>
      <c r="G961" s="57"/>
      <c r="H961" s="57"/>
      <c r="I961" s="57"/>
      <c r="J961" s="57"/>
      <c r="K961" s="58"/>
      <c r="L961" s="57"/>
      <c r="M961" s="57"/>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row>
    <row r="962" spans="1:37" ht="15.75" customHeight="1">
      <c r="A962" s="56"/>
      <c r="B962" s="57"/>
      <c r="C962" s="58"/>
      <c r="D962" s="57"/>
      <c r="E962" s="57"/>
      <c r="F962" s="57"/>
      <c r="G962" s="57"/>
      <c r="H962" s="57"/>
      <c r="I962" s="57"/>
      <c r="J962" s="57"/>
      <c r="K962" s="58"/>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row>
    <row r="963" spans="1:37" ht="15.75" customHeight="1">
      <c r="A963" s="56"/>
      <c r="B963" s="57"/>
      <c r="C963" s="58"/>
      <c r="D963" s="57"/>
      <c r="E963" s="57"/>
      <c r="F963" s="57"/>
      <c r="G963" s="57"/>
      <c r="H963" s="57"/>
      <c r="I963" s="57"/>
      <c r="J963" s="57"/>
      <c r="K963" s="58"/>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row>
    <row r="964" spans="1:37" ht="15.75" customHeight="1">
      <c r="A964" s="56"/>
      <c r="B964" s="57"/>
      <c r="C964" s="58"/>
      <c r="D964" s="57"/>
      <c r="E964" s="57"/>
      <c r="F964" s="57"/>
      <c r="G964" s="57"/>
      <c r="H964" s="57"/>
      <c r="I964" s="57"/>
      <c r="J964" s="57"/>
      <c r="K964" s="58"/>
      <c r="L964" s="57"/>
      <c r="M964" s="57"/>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row>
    <row r="965" spans="1:37" ht="15.75" customHeight="1">
      <c r="A965" s="56"/>
      <c r="B965" s="57"/>
      <c r="C965" s="58"/>
      <c r="D965" s="57"/>
      <c r="E965" s="57"/>
      <c r="F965" s="57"/>
      <c r="G965" s="57"/>
      <c r="H965" s="57"/>
      <c r="I965" s="57"/>
      <c r="J965" s="57"/>
      <c r="K965" s="58"/>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row>
    <row r="966" spans="1:37" ht="15.75" customHeight="1">
      <c r="A966" s="56"/>
      <c r="B966" s="57"/>
      <c r="C966" s="58"/>
      <c r="D966" s="57"/>
      <c r="E966" s="57"/>
      <c r="F966" s="57"/>
      <c r="G966" s="57"/>
      <c r="H966" s="57"/>
      <c r="I966" s="57"/>
      <c r="J966" s="57"/>
      <c r="K966" s="58"/>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row>
    <row r="967" spans="1:37" ht="15.75" customHeight="1">
      <c r="A967" s="56"/>
      <c r="B967" s="57"/>
      <c r="C967" s="58"/>
      <c r="D967" s="57"/>
      <c r="E967" s="57"/>
      <c r="F967" s="57"/>
      <c r="G967" s="57"/>
      <c r="H967" s="57"/>
      <c r="I967" s="57"/>
      <c r="J967" s="57"/>
      <c r="K967" s="58"/>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row>
    <row r="968" spans="1:37" ht="15.75" customHeight="1">
      <c r="A968" s="56"/>
      <c r="B968" s="57"/>
      <c r="C968" s="58"/>
      <c r="D968" s="57"/>
      <c r="E968" s="57"/>
      <c r="F968" s="57"/>
      <c r="G968" s="57"/>
      <c r="H968" s="57"/>
      <c r="I968" s="57"/>
      <c r="J968" s="57"/>
      <c r="K968" s="58"/>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row>
    <row r="969" spans="1:37" ht="15.75" customHeight="1">
      <c r="A969" s="56"/>
      <c r="B969" s="57"/>
      <c r="C969" s="58"/>
      <c r="D969" s="57"/>
      <c r="E969" s="57"/>
      <c r="F969" s="57"/>
      <c r="G969" s="57"/>
      <c r="H969" s="57"/>
      <c r="I969" s="57"/>
      <c r="J969" s="57"/>
      <c r="K969" s="58"/>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row>
    <row r="970" spans="1:37" ht="15.75" customHeight="1">
      <c r="A970" s="56"/>
      <c r="B970" s="57"/>
      <c r="C970" s="58"/>
      <c r="D970" s="57"/>
      <c r="E970" s="57"/>
      <c r="F970" s="57"/>
      <c r="G970" s="57"/>
      <c r="H970" s="57"/>
      <c r="I970" s="57"/>
      <c r="J970" s="57"/>
      <c r="K970" s="58"/>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row>
    <row r="971" spans="1:37" ht="15.75" customHeight="1">
      <c r="A971" s="56"/>
      <c r="B971" s="57"/>
      <c r="C971" s="58"/>
      <c r="D971" s="57"/>
      <c r="E971" s="57"/>
      <c r="F971" s="57"/>
      <c r="G971" s="57"/>
      <c r="H971" s="57"/>
      <c r="I971" s="57"/>
      <c r="J971" s="57"/>
      <c r="K971" s="58"/>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row>
    <row r="972" spans="1:37" ht="15.75" customHeight="1">
      <c r="A972" s="56"/>
      <c r="B972" s="57"/>
      <c r="C972" s="58"/>
      <c r="D972" s="57"/>
      <c r="E972" s="57"/>
      <c r="F972" s="57"/>
      <c r="G972" s="57"/>
      <c r="H972" s="57"/>
      <c r="I972" s="57"/>
      <c r="J972" s="57"/>
      <c r="K972" s="58"/>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row>
    <row r="973" spans="1:37" ht="15.75" customHeight="1">
      <c r="A973" s="56"/>
      <c r="B973" s="57"/>
      <c r="C973" s="58"/>
      <c r="D973" s="57"/>
      <c r="E973" s="57"/>
      <c r="F973" s="57"/>
      <c r="G973" s="57"/>
      <c r="H973" s="57"/>
      <c r="I973" s="57"/>
      <c r="J973" s="57"/>
      <c r="K973" s="58"/>
      <c r="L973" s="57"/>
      <c r="M973" s="57"/>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row>
    <row r="974" spans="1:37" ht="15.75" customHeight="1">
      <c r="A974" s="56"/>
      <c r="B974" s="57"/>
      <c r="C974" s="58"/>
      <c r="D974" s="57"/>
      <c r="E974" s="57"/>
      <c r="F974" s="57"/>
      <c r="G974" s="57"/>
      <c r="H974" s="57"/>
      <c r="I974" s="57"/>
      <c r="J974" s="57"/>
      <c r="K974" s="58"/>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row>
    <row r="975" spans="1:37" ht="15.75" customHeight="1">
      <c r="A975" s="56"/>
      <c r="B975" s="57"/>
      <c r="C975" s="58"/>
      <c r="D975" s="57"/>
      <c r="E975" s="57"/>
      <c r="F975" s="57"/>
      <c r="G975" s="57"/>
      <c r="H975" s="57"/>
      <c r="I975" s="57"/>
      <c r="J975" s="57"/>
      <c r="K975" s="58"/>
      <c r="L975" s="57"/>
      <c r="M975" s="57"/>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row>
    <row r="976" spans="1:37" ht="15.75" customHeight="1">
      <c r="A976" s="56"/>
      <c r="B976" s="57"/>
      <c r="C976" s="58"/>
      <c r="D976" s="57"/>
      <c r="E976" s="57"/>
      <c r="F976" s="57"/>
      <c r="G976" s="57"/>
      <c r="H976" s="57"/>
      <c r="I976" s="57"/>
      <c r="J976" s="57"/>
      <c r="K976" s="58"/>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row>
    <row r="977" spans="1:37" ht="15.75" customHeight="1">
      <c r="A977" s="56"/>
      <c r="B977" s="57"/>
      <c r="C977" s="58"/>
      <c r="D977" s="57"/>
      <c r="E977" s="57"/>
      <c r="F977" s="57"/>
      <c r="G977" s="57"/>
      <c r="H977" s="57"/>
      <c r="I977" s="57"/>
      <c r="J977" s="57"/>
      <c r="K977" s="58"/>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row>
    <row r="978" spans="1:37" ht="15.75" customHeight="1">
      <c r="A978" s="56"/>
      <c r="B978" s="57"/>
      <c r="C978" s="58"/>
      <c r="D978" s="57"/>
      <c r="E978" s="57"/>
      <c r="F978" s="57"/>
      <c r="G978" s="57"/>
      <c r="H978" s="57"/>
      <c r="I978" s="57"/>
      <c r="J978" s="57"/>
      <c r="K978" s="58"/>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row>
    <row r="979" spans="1:37" ht="15.75" customHeight="1">
      <c r="A979" s="56"/>
      <c r="B979" s="57"/>
      <c r="C979" s="58"/>
      <c r="D979" s="57"/>
      <c r="E979" s="57"/>
      <c r="F979" s="57"/>
      <c r="G979" s="57"/>
      <c r="H979" s="57"/>
      <c r="I979" s="57"/>
      <c r="J979" s="57"/>
      <c r="K979" s="58"/>
      <c r="L979" s="57"/>
      <c r="M979" s="57"/>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row>
    <row r="980" spans="1:37" ht="15.75" customHeight="1">
      <c r="A980" s="56"/>
      <c r="B980" s="57"/>
      <c r="C980" s="58"/>
      <c r="D980" s="57"/>
      <c r="E980" s="57"/>
      <c r="F980" s="57"/>
      <c r="G980" s="57"/>
      <c r="H980" s="57"/>
      <c r="I980" s="57"/>
      <c r="J980" s="57"/>
      <c r="K980" s="58"/>
      <c r="L980" s="57"/>
      <c r="M980" s="57"/>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row>
    <row r="981" spans="1:37" ht="15.75" customHeight="1">
      <c r="A981" s="56"/>
      <c r="B981" s="57"/>
      <c r="C981" s="58"/>
      <c r="D981" s="57"/>
      <c r="E981" s="57"/>
      <c r="F981" s="57"/>
      <c r="G981" s="57"/>
      <c r="H981" s="57"/>
      <c r="I981" s="57"/>
      <c r="J981" s="57"/>
      <c r="K981" s="58"/>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row>
    <row r="982" spans="1:37" ht="15.75" customHeight="1">
      <c r="A982" s="56"/>
      <c r="B982" s="57"/>
      <c r="C982" s="58"/>
      <c r="D982" s="57"/>
      <c r="E982" s="57"/>
      <c r="F982" s="57"/>
      <c r="G982" s="57"/>
      <c r="H982" s="57"/>
      <c r="I982" s="57"/>
      <c r="J982" s="57"/>
      <c r="K982" s="58"/>
      <c r="L982" s="57"/>
      <c r="M982" s="57"/>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row>
    <row r="983" spans="1:37" ht="15.75" customHeight="1">
      <c r="A983" s="56"/>
      <c r="B983" s="57"/>
      <c r="C983" s="58"/>
      <c r="D983" s="57"/>
      <c r="E983" s="57"/>
      <c r="F983" s="57"/>
      <c r="G983" s="57"/>
      <c r="H983" s="57"/>
      <c r="I983" s="57"/>
      <c r="J983" s="57"/>
      <c r="K983" s="58"/>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row>
    <row r="984" spans="1:37" ht="15.75" customHeight="1">
      <c r="A984" s="56"/>
      <c r="B984" s="57"/>
      <c r="C984" s="58"/>
      <c r="D984" s="57"/>
      <c r="E984" s="57"/>
      <c r="F984" s="57"/>
      <c r="G984" s="57"/>
      <c r="H984" s="57"/>
      <c r="I984" s="57"/>
      <c r="J984" s="57"/>
      <c r="K984" s="58"/>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row>
    <row r="985" spans="1:37" ht="15.75" customHeight="1">
      <c r="A985" s="56"/>
      <c r="B985" s="57"/>
      <c r="C985" s="58"/>
      <c r="D985" s="57"/>
      <c r="E985" s="57"/>
      <c r="F985" s="57"/>
      <c r="G985" s="57"/>
      <c r="H985" s="57"/>
      <c r="I985" s="57"/>
      <c r="J985" s="57"/>
      <c r="K985" s="58"/>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row>
    <row r="986" spans="1:37" ht="15.75" customHeight="1">
      <c r="A986" s="56"/>
      <c r="B986" s="57"/>
      <c r="C986" s="58"/>
      <c r="D986" s="57"/>
      <c r="E986" s="57"/>
      <c r="F986" s="57"/>
      <c r="G986" s="57"/>
      <c r="H986" s="57"/>
      <c r="I986" s="57"/>
      <c r="J986" s="57"/>
      <c r="K986" s="58"/>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row>
    <row r="987" spans="1:37" ht="15.75" customHeight="1">
      <c r="A987" s="56"/>
      <c r="B987" s="57"/>
      <c r="C987" s="58"/>
      <c r="D987" s="57"/>
      <c r="E987" s="57"/>
      <c r="F987" s="57"/>
      <c r="G987" s="57"/>
      <c r="H987" s="57"/>
      <c r="I987" s="57"/>
      <c r="J987" s="57"/>
      <c r="K987" s="58"/>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row>
    <row r="988" spans="1:37" ht="15.75" customHeight="1">
      <c r="A988" s="56"/>
      <c r="B988" s="57"/>
      <c r="C988" s="58"/>
      <c r="D988" s="57"/>
      <c r="E988" s="57"/>
      <c r="F988" s="57"/>
      <c r="G988" s="57"/>
      <c r="H988" s="57"/>
      <c r="I988" s="57"/>
      <c r="J988" s="57"/>
      <c r="K988" s="58"/>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row>
    <row r="989" spans="1:37" ht="15.75" customHeight="1">
      <c r="A989" s="56"/>
      <c r="B989" s="57"/>
      <c r="C989" s="58"/>
      <c r="D989" s="57"/>
      <c r="E989" s="57"/>
      <c r="F989" s="57"/>
      <c r="G989" s="57"/>
      <c r="H989" s="57"/>
      <c r="I989" s="57"/>
      <c r="J989" s="57"/>
      <c r="K989" s="58"/>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row>
    <row r="990" spans="1:37" ht="15.75" customHeight="1">
      <c r="A990" s="56"/>
      <c r="B990" s="57"/>
      <c r="C990" s="58"/>
      <c r="D990" s="57"/>
      <c r="E990" s="57"/>
      <c r="F990" s="57"/>
      <c r="G990" s="57"/>
      <c r="H990" s="57"/>
      <c r="I990" s="57"/>
      <c r="J990" s="57"/>
      <c r="K990" s="58"/>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row>
    <row r="991" spans="1:37" ht="15.75" customHeight="1">
      <c r="A991" s="56"/>
      <c r="B991" s="57"/>
      <c r="C991" s="58"/>
      <c r="D991" s="57"/>
      <c r="E991" s="57"/>
      <c r="F991" s="57"/>
      <c r="G991" s="57"/>
      <c r="H991" s="57"/>
      <c r="I991" s="57"/>
      <c r="J991" s="57"/>
      <c r="K991" s="58"/>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row>
    <row r="992" spans="1:37" ht="15.75" customHeight="1">
      <c r="A992" s="56"/>
      <c r="B992" s="57"/>
      <c r="C992" s="58"/>
      <c r="D992" s="57"/>
      <c r="E992" s="57"/>
      <c r="F992" s="57"/>
      <c r="G992" s="57"/>
      <c r="H992" s="57"/>
      <c r="I992" s="57"/>
      <c r="J992" s="57"/>
      <c r="K992" s="58"/>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row>
    <row r="993" spans="1:37" ht="15.75" customHeight="1">
      <c r="A993" s="56"/>
      <c r="B993" s="57"/>
      <c r="C993" s="58"/>
      <c r="D993" s="57"/>
      <c r="E993" s="57"/>
      <c r="F993" s="57"/>
      <c r="G993" s="57"/>
      <c r="H993" s="57"/>
      <c r="I993" s="57"/>
      <c r="J993" s="57"/>
      <c r="K993" s="58"/>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row>
    <row r="994" spans="1:37" ht="15.75" customHeight="1">
      <c r="A994" s="56"/>
      <c r="B994" s="57"/>
      <c r="C994" s="58"/>
      <c r="D994" s="57"/>
      <c r="E994" s="57"/>
      <c r="F994" s="57"/>
      <c r="G994" s="57"/>
      <c r="H994" s="57"/>
      <c r="I994" s="57"/>
      <c r="J994" s="57"/>
      <c r="K994" s="58"/>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row>
    <row r="995" spans="1:37" ht="15.75" customHeight="1">
      <c r="A995" s="56"/>
      <c r="B995" s="57"/>
      <c r="C995" s="58"/>
      <c r="D995" s="57"/>
      <c r="E995" s="57"/>
      <c r="F995" s="57"/>
      <c r="G995" s="57"/>
      <c r="H995" s="57"/>
      <c r="I995" s="57"/>
      <c r="J995" s="57"/>
      <c r="K995" s="58"/>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row>
    <row r="996" spans="1:37" ht="15.75" customHeight="1">
      <c r="A996" s="56"/>
      <c r="B996" s="57"/>
      <c r="C996" s="58"/>
      <c r="D996" s="57"/>
      <c r="E996" s="57"/>
      <c r="F996" s="57"/>
      <c r="G996" s="57"/>
      <c r="H996" s="57"/>
      <c r="I996" s="57"/>
      <c r="J996" s="57"/>
      <c r="K996" s="58"/>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row>
    <row r="997" spans="1:37" ht="15.75" customHeight="1">
      <c r="A997" s="56"/>
      <c r="B997" s="57"/>
      <c r="C997" s="58"/>
      <c r="D997" s="57"/>
      <c r="E997" s="57"/>
      <c r="F997" s="57"/>
      <c r="G997" s="57"/>
      <c r="H997" s="57"/>
      <c r="I997" s="57"/>
      <c r="J997" s="57"/>
      <c r="K997" s="58"/>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row>
    <row r="998" spans="1:37" ht="15.75" customHeight="1">
      <c r="A998" s="56"/>
      <c r="B998" s="57"/>
      <c r="C998" s="58"/>
      <c r="D998" s="57"/>
      <c r="E998" s="57"/>
      <c r="F998" s="57"/>
      <c r="G998" s="57"/>
      <c r="H998" s="57"/>
      <c r="I998" s="57"/>
      <c r="J998" s="57"/>
      <c r="K998" s="58"/>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row>
    <row r="999" spans="1:37" ht="15.75" customHeight="1">
      <c r="A999" s="56"/>
      <c r="B999" s="57"/>
      <c r="C999" s="58"/>
      <c r="D999" s="57"/>
      <c r="E999" s="57"/>
      <c r="F999" s="57"/>
      <c r="G999" s="57"/>
      <c r="H999" s="57"/>
      <c r="I999" s="57"/>
      <c r="J999" s="57"/>
      <c r="K999" s="58"/>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row>
    <row r="1000" spans="1:37" ht="15.75" customHeight="1">
      <c r="A1000" s="56"/>
      <c r="B1000" s="57"/>
      <c r="C1000" s="58"/>
      <c r="D1000" s="57"/>
      <c r="E1000" s="57"/>
      <c r="F1000" s="57"/>
      <c r="G1000" s="57"/>
      <c r="H1000" s="57"/>
      <c r="I1000" s="57"/>
      <c r="J1000" s="57"/>
      <c r="K1000" s="58"/>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row>
  </sheetData>
  <mergeCells count="3">
    <mergeCell ref="D5:Q5"/>
    <mergeCell ref="D7:Q7"/>
    <mergeCell ref="C9:Q9"/>
  </mergeCells>
  <pageMargins left="0.7" right="0.7" top="0.75" bottom="0.75" header="0" footer="0"/>
  <pageSetup paperSize="9" scale="28"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1000"/>
  <sheetViews>
    <sheetView showGridLines="0" topLeftCell="A4" workbookViewId="0">
      <selection activeCell="B21" sqref="B21:B40"/>
    </sheetView>
  </sheetViews>
  <sheetFormatPr defaultColWidth="14.42578125" defaultRowHeight="15" customHeight="1"/>
  <cols>
    <col min="1" max="2" width="1.7109375" customWidth="1"/>
    <col min="3" max="5" width="50.7109375" customWidth="1"/>
    <col min="6" max="6" width="1.85546875" customWidth="1"/>
    <col min="7" max="7" width="1.28515625" customWidth="1"/>
    <col min="8" max="9" width="19.28515625" hidden="1" customWidth="1"/>
    <col min="10" max="26" width="8.7109375" customWidth="1"/>
  </cols>
  <sheetData>
    <row r="1" spans="1:26" ht="7.5" customHeight="1">
      <c r="A1" s="57"/>
      <c r="B1" s="57"/>
      <c r="C1" s="57"/>
      <c r="D1" s="57"/>
      <c r="E1" s="57"/>
      <c r="F1" s="57"/>
      <c r="G1" s="57"/>
      <c r="H1" s="57"/>
      <c r="I1" s="57"/>
      <c r="J1" s="57"/>
      <c r="K1" s="57"/>
      <c r="L1" s="57"/>
      <c r="M1" s="57"/>
      <c r="N1" s="57"/>
      <c r="O1" s="57"/>
      <c r="P1" s="57"/>
      <c r="Q1" s="57"/>
      <c r="R1" s="57"/>
      <c r="S1" s="57"/>
      <c r="T1" s="57"/>
      <c r="U1" s="57"/>
      <c r="V1" s="57"/>
      <c r="W1" s="57"/>
      <c r="X1" s="57"/>
      <c r="Y1" s="57"/>
      <c r="Z1" s="57"/>
    </row>
    <row r="2" spans="1:26" ht="7.5" customHeight="1">
      <c r="A2" s="57"/>
      <c r="B2" s="59"/>
      <c r="C2" s="59"/>
      <c r="D2" s="59"/>
      <c r="E2" s="59"/>
      <c r="F2" s="59"/>
      <c r="G2" s="57"/>
      <c r="H2" s="57"/>
      <c r="I2" s="57"/>
      <c r="J2" s="57"/>
      <c r="K2" s="57"/>
      <c r="L2" s="57"/>
      <c r="M2" s="57"/>
      <c r="N2" s="57"/>
      <c r="O2" s="57"/>
      <c r="P2" s="57"/>
      <c r="Q2" s="57"/>
      <c r="R2" s="57"/>
      <c r="S2" s="57"/>
      <c r="T2" s="57"/>
      <c r="U2" s="57"/>
      <c r="V2" s="57"/>
      <c r="W2" s="57"/>
      <c r="X2" s="57"/>
      <c r="Y2" s="57"/>
      <c r="Z2" s="57"/>
    </row>
    <row r="3" spans="1:26" ht="15.75">
      <c r="A3" s="57"/>
      <c r="B3" s="59"/>
      <c r="C3" s="486" t="s">
        <v>78</v>
      </c>
      <c r="D3" s="484"/>
      <c r="E3" s="484"/>
      <c r="F3" s="89"/>
      <c r="G3" s="90"/>
      <c r="H3" s="57"/>
      <c r="I3" s="57"/>
      <c r="J3" s="57"/>
      <c r="K3" s="57"/>
      <c r="L3" s="57"/>
      <c r="M3" s="57"/>
      <c r="N3" s="57"/>
      <c r="O3" s="57"/>
      <c r="P3" s="57"/>
      <c r="Q3" s="57"/>
      <c r="R3" s="57"/>
      <c r="S3" s="57"/>
      <c r="T3" s="57"/>
      <c r="U3" s="57"/>
      <c r="V3" s="57"/>
      <c r="W3" s="57"/>
      <c r="X3" s="57"/>
      <c r="Y3" s="57"/>
      <c r="Z3" s="57"/>
    </row>
    <row r="4" spans="1:26" ht="15" customHeight="1">
      <c r="A4" s="57"/>
      <c r="B4" s="59"/>
      <c r="C4" s="59"/>
      <c r="D4" s="59"/>
      <c r="E4" s="59"/>
      <c r="F4" s="59"/>
      <c r="G4" s="57"/>
      <c r="H4" s="57"/>
      <c r="I4" s="57"/>
      <c r="J4" s="57"/>
      <c r="K4" s="57"/>
      <c r="L4" s="57"/>
      <c r="M4" s="57"/>
      <c r="N4" s="57"/>
      <c r="O4" s="57"/>
      <c r="P4" s="57"/>
      <c r="Q4" s="57"/>
      <c r="R4" s="57"/>
      <c r="S4" s="57"/>
      <c r="T4" s="57"/>
      <c r="U4" s="57"/>
      <c r="V4" s="57"/>
      <c r="W4" s="57"/>
      <c r="X4" s="57"/>
      <c r="Y4" s="57"/>
      <c r="Z4" s="57"/>
    </row>
    <row r="5" spans="1:26" ht="38.25" customHeight="1">
      <c r="A5" s="57"/>
      <c r="B5" s="59"/>
      <c r="C5" s="462" t="s">
        <v>79</v>
      </c>
      <c r="D5" s="463"/>
      <c r="E5" s="464"/>
      <c r="F5" s="59"/>
      <c r="G5" s="57"/>
      <c r="H5" s="57"/>
      <c r="I5" s="57"/>
      <c r="J5" s="57"/>
      <c r="K5" s="57"/>
      <c r="L5" s="57"/>
      <c r="M5" s="57"/>
      <c r="N5" s="57"/>
      <c r="O5" s="57"/>
      <c r="P5" s="57"/>
      <c r="Q5" s="57"/>
      <c r="R5" s="57"/>
      <c r="S5" s="57"/>
      <c r="T5" s="57"/>
      <c r="U5" s="57"/>
      <c r="V5" s="57"/>
      <c r="W5" s="57"/>
      <c r="X5" s="57"/>
      <c r="Y5" s="57"/>
      <c r="Z5" s="57"/>
    </row>
    <row r="6" spans="1:26" ht="38.25" customHeight="1">
      <c r="A6" s="57"/>
      <c r="B6" s="59"/>
      <c r="C6" s="465"/>
      <c r="D6" s="466"/>
      <c r="E6" s="467"/>
      <c r="F6" s="59"/>
      <c r="G6" s="57"/>
      <c r="H6" s="57"/>
      <c r="I6" s="57"/>
      <c r="J6" s="57"/>
      <c r="K6" s="57"/>
      <c r="L6" s="57"/>
      <c r="M6" s="57"/>
      <c r="N6" s="57"/>
      <c r="O6" s="57"/>
      <c r="P6" s="57"/>
      <c r="Q6" s="57"/>
      <c r="R6" s="57"/>
      <c r="S6" s="57"/>
      <c r="T6" s="57"/>
      <c r="U6" s="57"/>
      <c r="V6" s="57"/>
      <c r="W6" s="57"/>
      <c r="X6" s="57"/>
      <c r="Y6" s="57"/>
      <c r="Z6" s="57"/>
    </row>
    <row r="7" spans="1:26" ht="86.25" customHeight="1">
      <c r="A7" s="57"/>
      <c r="B7" s="59"/>
      <c r="C7" s="468"/>
      <c r="D7" s="469"/>
      <c r="E7" s="470"/>
      <c r="F7" s="59"/>
      <c r="G7" s="57"/>
      <c r="H7" s="57"/>
      <c r="I7" s="57"/>
      <c r="J7" s="57"/>
      <c r="K7" s="57"/>
      <c r="L7" s="57"/>
      <c r="M7" s="57"/>
      <c r="N7" s="57"/>
      <c r="O7" s="57"/>
      <c r="P7" s="57"/>
      <c r="Q7" s="57"/>
      <c r="R7" s="57"/>
      <c r="S7" s="57"/>
      <c r="T7" s="57"/>
      <c r="U7" s="57"/>
      <c r="V7" s="57"/>
      <c r="W7" s="57"/>
      <c r="X7" s="57"/>
      <c r="Y7" s="57"/>
      <c r="Z7" s="57"/>
    </row>
    <row r="8" spans="1:26">
      <c r="A8" s="57"/>
      <c r="B8" s="59"/>
      <c r="C8" s="59"/>
      <c r="D8" s="59"/>
      <c r="E8" s="59"/>
      <c r="F8" s="59"/>
      <c r="G8" s="57"/>
      <c r="H8" s="57"/>
      <c r="I8" s="57"/>
      <c r="J8" s="57"/>
      <c r="K8" s="57"/>
      <c r="L8" s="57"/>
      <c r="M8" s="57"/>
      <c r="N8" s="57"/>
      <c r="O8" s="57"/>
      <c r="P8" s="57"/>
      <c r="Q8" s="57"/>
      <c r="R8" s="57"/>
      <c r="S8" s="57"/>
      <c r="T8" s="57"/>
      <c r="U8" s="57"/>
      <c r="V8" s="57"/>
      <c r="W8" s="57"/>
      <c r="X8" s="57"/>
      <c r="Y8" s="57"/>
      <c r="Z8" s="57"/>
    </row>
    <row r="9" spans="1:26">
      <c r="A9" s="57"/>
      <c r="B9" s="59"/>
      <c r="C9" s="59"/>
      <c r="D9" s="59"/>
      <c r="E9" s="59"/>
      <c r="F9" s="59"/>
      <c r="G9" s="57"/>
      <c r="H9" s="57"/>
      <c r="I9" s="57"/>
      <c r="J9" s="57"/>
      <c r="K9" s="57"/>
      <c r="L9" s="57"/>
      <c r="M9" s="57"/>
      <c r="N9" s="57"/>
      <c r="O9" s="57"/>
      <c r="P9" s="57"/>
      <c r="Q9" s="57"/>
      <c r="R9" s="57"/>
      <c r="S9" s="57"/>
      <c r="T9" s="57"/>
      <c r="U9" s="57"/>
      <c r="V9" s="57"/>
      <c r="W9" s="57"/>
      <c r="X9" s="57"/>
      <c r="Y9" s="57"/>
      <c r="Z9" s="57"/>
    </row>
    <row r="10" spans="1:26" ht="15" customHeight="1">
      <c r="A10" s="57"/>
      <c r="B10" s="59"/>
      <c r="C10" s="59"/>
      <c r="D10" s="59"/>
      <c r="E10" s="91"/>
      <c r="F10" s="59"/>
      <c r="G10" s="57"/>
      <c r="H10" s="57"/>
      <c r="I10" s="57"/>
      <c r="J10" s="57"/>
      <c r="K10" s="57"/>
      <c r="L10" s="57"/>
      <c r="M10" s="57"/>
      <c r="N10" s="57"/>
      <c r="O10" s="57"/>
      <c r="P10" s="57"/>
      <c r="Q10" s="57"/>
      <c r="R10" s="57"/>
      <c r="S10" s="57"/>
      <c r="T10" s="57"/>
      <c r="U10" s="57"/>
      <c r="V10" s="57"/>
      <c r="W10" s="57"/>
      <c r="X10" s="57"/>
      <c r="Y10" s="57"/>
      <c r="Z10" s="57"/>
    </row>
    <row r="11" spans="1:26">
      <c r="A11" s="57"/>
      <c r="B11" s="59"/>
      <c r="C11" s="92" t="s">
        <v>80</v>
      </c>
      <c r="D11" s="59"/>
      <c r="E11" s="93"/>
      <c r="F11" s="59"/>
      <c r="G11" s="57"/>
      <c r="H11" s="57"/>
      <c r="I11" s="57"/>
      <c r="J11" s="57"/>
      <c r="K11" s="57"/>
      <c r="L11" s="57"/>
      <c r="M11" s="57"/>
      <c r="N11" s="57"/>
      <c r="O11" s="57"/>
      <c r="P11" s="57"/>
      <c r="Q11" s="57"/>
      <c r="R11" s="57"/>
      <c r="S11" s="57"/>
      <c r="T11" s="57"/>
      <c r="U11" s="57"/>
      <c r="V11" s="57"/>
      <c r="W11" s="57"/>
      <c r="X11" s="57"/>
      <c r="Y11" s="57"/>
      <c r="Z11" s="57"/>
    </row>
    <row r="12" spans="1:26">
      <c r="A12" s="57"/>
      <c r="B12" s="59"/>
      <c r="C12" s="94" t="s">
        <v>81</v>
      </c>
      <c r="D12" s="95" t="s">
        <v>82</v>
      </c>
      <c r="E12" s="96"/>
      <c r="F12" s="59"/>
      <c r="G12" s="57"/>
      <c r="H12" s="57"/>
      <c r="I12" s="57"/>
      <c r="J12" s="57"/>
      <c r="K12" s="57"/>
      <c r="L12" s="57"/>
      <c r="M12" s="57"/>
      <c r="N12" s="57"/>
      <c r="O12" s="57"/>
      <c r="P12" s="57"/>
      <c r="Q12" s="57"/>
      <c r="R12" s="57"/>
      <c r="S12" s="57"/>
      <c r="T12" s="57"/>
      <c r="U12" s="57"/>
      <c r="V12" s="57"/>
      <c r="W12" s="57"/>
      <c r="X12" s="57"/>
      <c r="Y12" s="57"/>
      <c r="Z12" s="57"/>
    </row>
    <row r="13" spans="1:26">
      <c r="A13" s="57"/>
      <c r="B13" s="59"/>
      <c r="C13" s="97" t="s">
        <v>83</v>
      </c>
      <c r="D13" s="98"/>
      <c r="E13" s="96"/>
      <c r="F13" s="59"/>
      <c r="G13" s="57"/>
      <c r="H13" s="57"/>
      <c r="I13" s="57"/>
      <c r="J13" s="57"/>
      <c r="K13" s="57"/>
      <c r="L13" s="57"/>
      <c r="M13" s="57"/>
      <c r="N13" s="57"/>
      <c r="O13" s="57"/>
      <c r="P13" s="57"/>
      <c r="Q13" s="57"/>
      <c r="R13" s="57"/>
      <c r="S13" s="57"/>
      <c r="T13" s="57"/>
      <c r="U13" s="57"/>
      <c r="V13" s="57"/>
      <c r="W13" s="57"/>
      <c r="X13" s="57"/>
      <c r="Y13" s="57"/>
      <c r="Z13" s="57"/>
    </row>
    <row r="14" spans="1:26">
      <c r="A14" s="57"/>
      <c r="B14" s="59"/>
      <c r="C14" s="97" t="s">
        <v>84</v>
      </c>
      <c r="D14" s="98"/>
      <c r="E14" s="99"/>
      <c r="F14" s="59"/>
      <c r="G14" s="57"/>
      <c r="H14" s="57"/>
      <c r="I14" s="57"/>
      <c r="J14" s="57"/>
      <c r="K14" s="57"/>
      <c r="L14" s="57"/>
      <c r="M14" s="57"/>
      <c r="N14" s="57"/>
      <c r="O14" s="57"/>
      <c r="P14" s="57"/>
      <c r="Q14" s="57"/>
      <c r="R14" s="57"/>
      <c r="S14" s="57"/>
      <c r="T14" s="57"/>
      <c r="U14" s="57"/>
      <c r="V14" s="57"/>
      <c r="W14" s="57"/>
      <c r="X14" s="57"/>
      <c r="Y14" s="57"/>
      <c r="Z14" s="57"/>
    </row>
    <row r="15" spans="1:26">
      <c r="A15" s="57"/>
      <c r="B15" s="59"/>
      <c r="C15" s="97" t="s">
        <v>85</v>
      </c>
      <c r="D15" s="98"/>
      <c r="E15" s="99"/>
      <c r="F15" s="59"/>
      <c r="G15" s="57"/>
      <c r="H15" s="57"/>
      <c r="I15" s="57"/>
      <c r="J15" s="57"/>
      <c r="K15" s="57"/>
      <c r="L15" s="57"/>
      <c r="M15" s="57"/>
      <c r="N15" s="57"/>
      <c r="O15" s="57"/>
      <c r="P15" s="57"/>
      <c r="Q15" s="57"/>
      <c r="R15" s="57"/>
      <c r="S15" s="57"/>
      <c r="T15" s="57"/>
      <c r="U15" s="57"/>
      <c r="V15" s="57"/>
      <c r="W15" s="57"/>
      <c r="X15" s="57"/>
      <c r="Y15" s="57"/>
      <c r="Z15" s="57"/>
    </row>
    <row r="16" spans="1:26">
      <c r="A16" s="57"/>
      <c r="B16" s="59"/>
      <c r="C16" s="100" t="s">
        <v>86</v>
      </c>
      <c r="D16" s="101"/>
      <c r="E16" s="99"/>
      <c r="F16" s="59"/>
      <c r="G16" s="57"/>
      <c r="H16" s="57"/>
      <c r="I16" s="57"/>
      <c r="J16" s="57"/>
      <c r="K16" s="57"/>
      <c r="L16" s="57"/>
      <c r="M16" s="57"/>
      <c r="N16" s="57"/>
      <c r="O16" s="57"/>
      <c r="P16" s="57"/>
      <c r="Q16" s="57"/>
      <c r="R16" s="57"/>
      <c r="S16" s="57"/>
      <c r="T16" s="57"/>
      <c r="U16" s="57"/>
      <c r="V16" s="57"/>
      <c r="W16" s="57"/>
      <c r="X16" s="57"/>
      <c r="Y16" s="57"/>
      <c r="Z16" s="57"/>
    </row>
    <row r="17" spans="1:26" ht="15" customHeight="1">
      <c r="A17" s="57"/>
      <c r="B17" s="59"/>
      <c r="C17" s="59"/>
      <c r="D17" s="102"/>
      <c r="E17" s="99"/>
      <c r="F17" s="59"/>
      <c r="G17" s="57"/>
      <c r="H17" s="57"/>
      <c r="I17" s="57"/>
      <c r="J17" s="57"/>
      <c r="K17" s="57"/>
      <c r="L17" s="57"/>
      <c r="M17" s="57"/>
      <c r="N17" s="57"/>
      <c r="O17" s="57"/>
      <c r="P17" s="57"/>
      <c r="Q17" s="57"/>
      <c r="R17" s="57"/>
      <c r="S17" s="57"/>
      <c r="T17" s="57"/>
      <c r="U17" s="57"/>
      <c r="V17" s="57"/>
      <c r="W17" s="57"/>
      <c r="X17" s="57"/>
      <c r="Y17" s="57"/>
      <c r="Z17" s="57"/>
    </row>
    <row r="18" spans="1:26" ht="15" customHeight="1">
      <c r="A18" s="57"/>
      <c r="B18" s="59"/>
      <c r="C18" s="59"/>
      <c r="D18" s="59"/>
      <c r="E18" s="99"/>
      <c r="F18" s="59"/>
      <c r="G18" s="57"/>
      <c r="H18" s="103" t="s">
        <v>87</v>
      </c>
      <c r="I18" s="103" t="s">
        <v>88</v>
      </c>
      <c r="J18" s="57"/>
      <c r="K18" s="57"/>
      <c r="L18" s="57"/>
      <c r="M18" s="57"/>
      <c r="N18" s="57"/>
      <c r="O18" s="57"/>
      <c r="P18" s="57"/>
      <c r="Q18" s="57"/>
      <c r="R18" s="57"/>
      <c r="S18" s="57"/>
      <c r="T18" s="57"/>
      <c r="U18" s="57"/>
      <c r="V18" s="57"/>
      <c r="W18" s="57"/>
      <c r="X18" s="57"/>
      <c r="Y18" s="57"/>
      <c r="Z18" s="57"/>
    </row>
    <row r="19" spans="1:26" ht="27.75" customHeight="1">
      <c r="A19" s="57"/>
      <c r="B19" s="59"/>
      <c r="C19" s="471" t="s">
        <v>89</v>
      </c>
      <c r="D19" s="472"/>
      <c r="E19" s="104"/>
      <c r="F19" s="59"/>
      <c r="G19" s="57"/>
      <c r="H19" s="57"/>
      <c r="I19" s="57"/>
      <c r="J19" s="57"/>
      <c r="K19" s="57"/>
      <c r="L19" s="57"/>
      <c r="M19" s="57"/>
      <c r="N19" s="57"/>
      <c r="O19" s="57"/>
      <c r="P19" s="57"/>
      <c r="Q19" s="57"/>
      <c r="R19" s="57"/>
      <c r="S19" s="57"/>
      <c r="T19" s="57"/>
      <c r="U19" s="57"/>
      <c r="V19" s="57"/>
      <c r="W19" s="57"/>
      <c r="X19" s="57"/>
      <c r="Y19" s="57"/>
      <c r="Z19" s="57"/>
    </row>
    <row r="20" spans="1:26" ht="38.25" customHeight="1">
      <c r="A20" s="58"/>
      <c r="B20" s="60"/>
      <c r="C20" s="105" t="s">
        <v>90</v>
      </c>
      <c r="D20" s="106" t="s">
        <v>88</v>
      </c>
      <c r="E20" s="107"/>
      <c r="F20" s="60"/>
      <c r="G20" s="58"/>
      <c r="H20" s="108">
        <v>0</v>
      </c>
      <c r="I20" s="108">
        <v>0</v>
      </c>
      <c r="J20" s="58"/>
      <c r="K20" s="58"/>
      <c r="L20" s="58"/>
      <c r="M20" s="58"/>
      <c r="N20" s="58"/>
      <c r="O20" s="58"/>
      <c r="P20" s="58"/>
      <c r="Q20" s="58"/>
      <c r="R20" s="58"/>
      <c r="S20" s="58"/>
      <c r="T20" s="58"/>
      <c r="U20" s="58"/>
      <c r="V20" s="58"/>
      <c r="W20" s="58"/>
      <c r="X20" s="58"/>
      <c r="Y20" s="58"/>
      <c r="Z20" s="58"/>
    </row>
    <row r="21" spans="1:26" ht="15.75" customHeight="1">
      <c r="A21" s="58"/>
      <c r="B21" s="109">
        <v>1</v>
      </c>
      <c r="C21" s="110" t="str">
        <f>IF(D15="","",D15)</f>
        <v/>
      </c>
      <c r="D21" s="111"/>
      <c r="E21" s="112"/>
      <c r="F21" s="60"/>
      <c r="G21" s="58"/>
      <c r="H21" s="108">
        <f t="shared" ref="H21:I21" si="0">IF(COUNTIF(C$20:C21,C21)=1,H20+1,H20)</f>
        <v>1</v>
      </c>
      <c r="I21" s="108">
        <f t="shared" si="0"/>
        <v>0</v>
      </c>
      <c r="J21" s="58"/>
      <c r="K21" s="58"/>
      <c r="L21" s="58"/>
      <c r="M21" s="58"/>
      <c r="N21" s="58"/>
      <c r="O21" s="58"/>
      <c r="P21" s="58"/>
      <c r="Q21" s="58"/>
      <c r="R21" s="58"/>
      <c r="S21" s="58"/>
      <c r="T21" s="58"/>
      <c r="U21" s="58"/>
      <c r="V21" s="58"/>
      <c r="W21" s="58"/>
      <c r="X21" s="58"/>
      <c r="Y21" s="58"/>
      <c r="Z21" s="58"/>
    </row>
    <row r="22" spans="1:26" ht="15.75" customHeight="1">
      <c r="A22" s="58"/>
      <c r="B22" s="109">
        <v>2</v>
      </c>
      <c r="C22" s="113"/>
      <c r="D22" s="111"/>
      <c r="E22" s="112"/>
      <c r="F22" s="60"/>
      <c r="G22" s="58"/>
      <c r="H22" s="108">
        <f t="shared" ref="H22:I22" si="1">IF(COUNTIF(C$20:C22,C22)=1,H21+1,H21)</f>
        <v>1</v>
      </c>
      <c r="I22" s="108">
        <f t="shared" si="1"/>
        <v>0</v>
      </c>
      <c r="J22" s="58"/>
      <c r="K22" s="58"/>
      <c r="L22" s="58"/>
      <c r="M22" s="58"/>
      <c r="N22" s="58"/>
      <c r="O22" s="58"/>
      <c r="P22" s="58"/>
      <c r="Q22" s="58"/>
      <c r="R22" s="58"/>
      <c r="S22" s="58"/>
      <c r="T22" s="58"/>
      <c r="U22" s="58"/>
      <c r="V22" s="58"/>
      <c r="W22" s="58"/>
      <c r="X22" s="58"/>
      <c r="Y22" s="58"/>
      <c r="Z22" s="58"/>
    </row>
    <row r="23" spans="1:26" ht="15.75" customHeight="1">
      <c r="A23" s="58"/>
      <c r="B23" s="109">
        <v>3</v>
      </c>
      <c r="C23" s="113"/>
      <c r="D23" s="111"/>
      <c r="E23" s="112"/>
      <c r="F23" s="60"/>
      <c r="G23" s="58"/>
      <c r="H23" s="108">
        <f t="shared" ref="H23:I23" si="2">IF(COUNTIF(C$20:C23,C23)=1,H22+1,H22)</f>
        <v>1</v>
      </c>
      <c r="I23" s="108">
        <f t="shared" si="2"/>
        <v>0</v>
      </c>
      <c r="J23" s="58"/>
      <c r="K23" s="58"/>
      <c r="L23" s="58"/>
      <c r="M23" s="58"/>
      <c r="N23" s="58"/>
      <c r="O23" s="58"/>
      <c r="P23" s="58"/>
      <c r="Q23" s="58"/>
      <c r="R23" s="58"/>
      <c r="S23" s="58"/>
      <c r="T23" s="58"/>
      <c r="U23" s="58"/>
      <c r="V23" s="58"/>
      <c r="W23" s="58"/>
      <c r="X23" s="58"/>
      <c r="Y23" s="58"/>
      <c r="Z23" s="58"/>
    </row>
    <row r="24" spans="1:26" ht="15.75" customHeight="1">
      <c r="A24" s="58"/>
      <c r="B24" s="109">
        <v>4</v>
      </c>
      <c r="C24" s="113"/>
      <c r="D24" s="111"/>
      <c r="E24" s="112"/>
      <c r="F24" s="60"/>
      <c r="G24" s="58"/>
      <c r="H24" s="108">
        <f t="shared" ref="H24:I24" si="3">IF(COUNTIF(C$20:C24,C24)=1,H23+1,H23)</f>
        <v>1</v>
      </c>
      <c r="I24" s="108">
        <f t="shared" si="3"/>
        <v>0</v>
      </c>
      <c r="J24" s="58"/>
      <c r="K24" s="58"/>
      <c r="L24" s="58"/>
      <c r="M24" s="58"/>
      <c r="N24" s="58"/>
      <c r="O24" s="58"/>
      <c r="P24" s="58"/>
      <c r="Q24" s="58"/>
      <c r="R24" s="58"/>
      <c r="S24" s="58"/>
      <c r="T24" s="58"/>
      <c r="U24" s="58"/>
      <c r="V24" s="58"/>
      <c r="W24" s="58"/>
      <c r="X24" s="58"/>
      <c r="Y24" s="58"/>
      <c r="Z24" s="58"/>
    </row>
    <row r="25" spans="1:26" ht="15.75" customHeight="1">
      <c r="A25" s="58"/>
      <c r="B25" s="109">
        <v>5</v>
      </c>
      <c r="C25" s="113"/>
      <c r="D25" s="111"/>
      <c r="E25" s="112"/>
      <c r="F25" s="60"/>
      <c r="G25" s="58"/>
      <c r="H25" s="108">
        <f t="shared" ref="H25:I25" si="4">IF(COUNTIF(C$20:C25,C25)=1,H24+1,H24)</f>
        <v>1</v>
      </c>
      <c r="I25" s="108">
        <f t="shared" si="4"/>
        <v>0</v>
      </c>
      <c r="J25" s="58"/>
      <c r="K25" s="58"/>
      <c r="L25" s="58"/>
      <c r="M25" s="58"/>
      <c r="N25" s="58"/>
      <c r="O25" s="58"/>
      <c r="P25" s="58"/>
      <c r="Q25" s="58"/>
      <c r="R25" s="58"/>
      <c r="S25" s="58"/>
      <c r="T25" s="58"/>
      <c r="U25" s="58"/>
      <c r="V25" s="58"/>
      <c r="W25" s="58"/>
      <c r="X25" s="58"/>
      <c r="Y25" s="58"/>
      <c r="Z25" s="58"/>
    </row>
    <row r="26" spans="1:26" ht="15.75" customHeight="1">
      <c r="A26" s="58"/>
      <c r="B26" s="109">
        <v>6</v>
      </c>
      <c r="C26" s="113"/>
      <c r="D26" s="111"/>
      <c r="E26" s="112"/>
      <c r="F26" s="60"/>
      <c r="G26" s="58"/>
      <c r="H26" s="108">
        <f t="shared" ref="H26:I26" si="5">IF(COUNTIF(C$20:C26,C26)=1,H25+1,H25)</f>
        <v>1</v>
      </c>
      <c r="I26" s="108">
        <f t="shared" si="5"/>
        <v>0</v>
      </c>
      <c r="J26" s="58"/>
      <c r="K26" s="58"/>
      <c r="L26" s="58"/>
      <c r="M26" s="58"/>
      <c r="N26" s="58"/>
      <c r="O26" s="58"/>
      <c r="P26" s="58"/>
      <c r="Q26" s="58"/>
      <c r="R26" s="58"/>
      <c r="S26" s="58"/>
      <c r="T26" s="58"/>
      <c r="U26" s="58"/>
      <c r="V26" s="58"/>
      <c r="W26" s="58"/>
      <c r="X26" s="58"/>
      <c r="Y26" s="58"/>
      <c r="Z26" s="58"/>
    </row>
    <row r="27" spans="1:26" ht="15.75" customHeight="1">
      <c r="A27" s="58"/>
      <c r="B27" s="109">
        <v>7</v>
      </c>
      <c r="C27" s="113"/>
      <c r="D27" s="111"/>
      <c r="E27" s="112"/>
      <c r="F27" s="60"/>
      <c r="G27" s="58"/>
      <c r="H27" s="108">
        <f t="shared" ref="H27:I27" si="6">IF(COUNTIF(C$20:C27,C27)=1,H26+1,H26)</f>
        <v>1</v>
      </c>
      <c r="I27" s="108">
        <f t="shared" si="6"/>
        <v>0</v>
      </c>
      <c r="J27" s="58"/>
      <c r="K27" s="58"/>
      <c r="L27" s="58"/>
      <c r="M27" s="58"/>
      <c r="N27" s="58"/>
      <c r="O27" s="58"/>
      <c r="P27" s="58"/>
      <c r="Q27" s="58"/>
      <c r="R27" s="58"/>
      <c r="S27" s="58"/>
      <c r="T27" s="58"/>
      <c r="U27" s="58"/>
      <c r="V27" s="58"/>
      <c r="W27" s="58"/>
      <c r="X27" s="58"/>
      <c r="Y27" s="58"/>
      <c r="Z27" s="58"/>
    </row>
    <row r="28" spans="1:26" ht="15.75" customHeight="1">
      <c r="A28" s="58"/>
      <c r="B28" s="109">
        <v>8</v>
      </c>
      <c r="C28" s="113"/>
      <c r="D28" s="111"/>
      <c r="E28" s="112"/>
      <c r="F28" s="60"/>
      <c r="G28" s="58"/>
      <c r="H28" s="108">
        <f t="shared" ref="H28:I28" si="7">IF(COUNTIF(C$20:C28,C28)=1,H27+1,H27)</f>
        <v>1</v>
      </c>
      <c r="I28" s="108">
        <f t="shared" si="7"/>
        <v>0</v>
      </c>
      <c r="J28" s="58"/>
      <c r="K28" s="58"/>
      <c r="L28" s="58"/>
      <c r="M28" s="58"/>
      <c r="N28" s="58"/>
      <c r="O28" s="58"/>
      <c r="P28" s="58"/>
      <c r="Q28" s="58"/>
      <c r="R28" s="58"/>
      <c r="S28" s="58"/>
      <c r="T28" s="58"/>
      <c r="U28" s="58"/>
      <c r="V28" s="58"/>
      <c r="W28" s="58"/>
      <c r="X28" s="58"/>
      <c r="Y28" s="58"/>
      <c r="Z28" s="58"/>
    </row>
    <row r="29" spans="1:26" ht="15.75" customHeight="1">
      <c r="A29" s="58"/>
      <c r="B29" s="109">
        <v>9</v>
      </c>
      <c r="C29" s="113"/>
      <c r="D29" s="111"/>
      <c r="E29" s="112"/>
      <c r="F29" s="60"/>
      <c r="G29" s="58"/>
      <c r="H29" s="108">
        <f t="shared" ref="H29:I29" si="8">IF(COUNTIF(C$20:C29,C29)=1,H28+1,H28)</f>
        <v>1</v>
      </c>
      <c r="I29" s="108">
        <f t="shared" si="8"/>
        <v>0</v>
      </c>
      <c r="J29" s="58"/>
      <c r="K29" s="58"/>
      <c r="L29" s="58"/>
      <c r="M29" s="58"/>
      <c r="N29" s="58"/>
      <c r="O29" s="58"/>
      <c r="P29" s="58"/>
      <c r="Q29" s="58"/>
      <c r="R29" s="58"/>
      <c r="S29" s="58"/>
      <c r="T29" s="58"/>
      <c r="U29" s="58"/>
      <c r="V29" s="58"/>
      <c r="W29" s="58"/>
      <c r="X29" s="58"/>
      <c r="Y29" s="58"/>
      <c r="Z29" s="58"/>
    </row>
    <row r="30" spans="1:26" ht="15.75" customHeight="1">
      <c r="A30" s="58"/>
      <c r="B30" s="109">
        <v>10</v>
      </c>
      <c r="C30" s="113"/>
      <c r="D30" s="111"/>
      <c r="E30" s="112"/>
      <c r="F30" s="60"/>
      <c r="G30" s="58"/>
      <c r="H30" s="108">
        <f t="shared" ref="H30:I30" si="9">IF(COUNTIF(C$20:C30,C30)=1,H29+1,H29)</f>
        <v>1</v>
      </c>
      <c r="I30" s="108">
        <f t="shared" si="9"/>
        <v>0</v>
      </c>
      <c r="J30" s="58"/>
      <c r="K30" s="58"/>
      <c r="L30" s="58"/>
      <c r="M30" s="58"/>
      <c r="N30" s="58"/>
      <c r="O30" s="58"/>
      <c r="P30" s="58"/>
      <c r="Q30" s="58"/>
      <c r="R30" s="58"/>
      <c r="S30" s="58"/>
      <c r="T30" s="58"/>
      <c r="U30" s="58"/>
      <c r="V30" s="58"/>
      <c r="W30" s="58"/>
      <c r="X30" s="58"/>
      <c r="Y30" s="58"/>
      <c r="Z30" s="58"/>
    </row>
    <row r="31" spans="1:26" ht="15.75" customHeight="1">
      <c r="A31" s="58"/>
      <c r="B31" s="109">
        <v>11</v>
      </c>
      <c r="C31" s="113"/>
      <c r="D31" s="111"/>
      <c r="E31" s="112"/>
      <c r="F31" s="60"/>
      <c r="G31" s="58"/>
      <c r="H31" s="108">
        <f t="shared" ref="H31:I31" si="10">IF(COUNTIF(C$20:C31,C31)=1,H30+1,H30)</f>
        <v>1</v>
      </c>
      <c r="I31" s="108">
        <f t="shared" si="10"/>
        <v>0</v>
      </c>
      <c r="J31" s="58"/>
      <c r="K31" s="58"/>
      <c r="L31" s="58"/>
      <c r="M31" s="58"/>
      <c r="N31" s="58"/>
      <c r="O31" s="58"/>
      <c r="P31" s="58"/>
      <c r="Q31" s="58"/>
      <c r="R31" s="58"/>
      <c r="S31" s="58"/>
      <c r="T31" s="58"/>
      <c r="U31" s="58"/>
      <c r="V31" s="58"/>
      <c r="W31" s="58"/>
      <c r="X31" s="58"/>
      <c r="Y31" s="58"/>
      <c r="Z31" s="58"/>
    </row>
    <row r="32" spans="1:26" ht="15.75" customHeight="1">
      <c r="A32" s="58"/>
      <c r="B32" s="109">
        <v>12</v>
      </c>
      <c r="C32" s="113"/>
      <c r="D32" s="111"/>
      <c r="E32" s="112"/>
      <c r="F32" s="60"/>
      <c r="G32" s="58"/>
      <c r="H32" s="108">
        <f t="shared" ref="H32:I32" si="11">IF(COUNTIF(C$20:C32,C32)=1,H31+1,H31)</f>
        <v>1</v>
      </c>
      <c r="I32" s="108">
        <f t="shared" si="11"/>
        <v>0</v>
      </c>
      <c r="J32" s="58"/>
      <c r="K32" s="58"/>
      <c r="L32" s="58"/>
      <c r="M32" s="58"/>
      <c r="N32" s="58"/>
      <c r="O32" s="58"/>
      <c r="P32" s="58"/>
      <c r="Q32" s="58"/>
      <c r="R32" s="58"/>
      <c r="S32" s="58"/>
      <c r="T32" s="58"/>
      <c r="U32" s="58"/>
      <c r="V32" s="58"/>
      <c r="W32" s="58"/>
      <c r="X32" s="58"/>
      <c r="Y32" s="58"/>
      <c r="Z32" s="58"/>
    </row>
    <row r="33" spans="1:26" ht="15.75" customHeight="1">
      <c r="A33" s="58"/>
      <c r="B33" s="109">
        <v>13</v>
      </c>
      <c r="C33" s="113"/>
      <c r="D33" s="111"/>
      <c r="E33" s="112"/>
      <c r="F33" s="60"/>
      <c r="G33" s="58"/>
      <c r="H33" s="108">
        <f t="shared" ref="H33:I33" si="12">IF(COUNTIF(C$20:C33,C33)=1,H32+1,H32)</f>
        <v>1</v>
      </c>
      <c r="I33" s="108">
        <f t="shared" si="12"/>
        <v>0</v>
      </c>
      <c r="J33" s="58"/>
      <c r="K33" s="58"/>
      <c r="L33" s="58"/>
      <c r="M33" s="58"/>
      <c r="N33" s="58"/>
      <c r="O33" s="58"/>
      <c r="P33" s="58"/>
      <c r="Q33" s="58"/>
      <c r="R33" s="58"/>
      <c r="S33" s="58"/>
      <c r="T33" s="58"/>
      <c r="U33" s="58"/>
      <c r="V33" s="58"/>
      <c r="W33" s="58"/>
      <c r="X33" s="58"/>
      <c r="Y33" s="58"/>
      <c r="Z33" s="58"/>
    </row>
    <row r="34" spans="1:26" ht="15.75" customHeight="1">
      <c r="A34" s="58"/>
      <c r="B34" s="109">
        <v>14</v>
      </c>
      <c r="C34" s="113"/>
      <c r="D34" s="111"/>
      <c r="E34" s="112"/>
      <c r="F34" s="60"/>
      <c r="G34" s="58"/>
      <c r="H34" s="108">
        <f t="shared" ref="H34:I34" si="13">IF(COUNTIF(C$20:C34,C34)=1,H33+1,H33)</f>
        <v>1</v>
      </c>
      <c r="I34" s="108">
        <f t="shared" si="13"/>
        <v>0</v>
      </c>
      <c r="J34" s="58"/>
      <c r="K34" s="58"/>
      <c r="L34" s="58"/>
      <c r="M34" s="58"/>
      <c r="N34" s="58"/>
      <c r="O34" s="58"/>
      <c r="P34" s="58"/>
      <c r="Q34" s="58"/>
      <c r="R34" s="58"/>
      <c r="S34" s="58"/>
      <c r="T34" s="58"/>
      <c r="U34" s="58"/>
      <c r="V34" s="58"/>
      <c r="W34" s="58"/>
      <c r="X34" s="58"/>
      <c r="Y34" s="58"/>
      <c r="Z34" s="58"/>
    </row>
    <row r="35" spans="1:26" ht="15.75" customHeight="1">
      <c r="A35" s="58"/>
      <c r="B35" s="109">
        <v>15</v>
      </c>
      <c r="C35" s="113"/>
      <c r="D35" s="111"/>
      <c r="E35" s="112"/>
      <c r="F35" s="60"/>
      <c r="G35" s="58"/>
      <c r="H35" s="108">
        <f t="shared" ref="H35:I35" si="14">IF(COUNTIF(C$20:C35,C35)=1,H34+1,H34)</f>
        <v>1</v>
      </c>
      <c r="I35" s="108">
        <f t="shared" si="14"/>
        <v>0</v>
      </c>
      <c r="J35" s="58"/>
      <c r="K35" s="58"/>
      <c r="L35" s="58"/>
      <c r="M35" s="58"/>
      <c r="N35" s="58"/>
      <c r="O35" s="58"/>
      <c r="P35" s="58"/>
      <c r="Q35" s="58"/>
      <c r="R35" s="58"/>
      <c r="S35" s="58"/>
      <c r="T35" s="58"/>
      <c r="U35" s="58"/>
      <c r="V35" s="58"/>
      <c r="W35" s="58"/>
      <c r="X35" s="58"/>
      <c r="Y35" s="58"/>
      <c r="Z35" s="58"/>
    </row>
    <row r="36" spans="1:26" ht="15.75" customHeight="1">
      <c r="A36" s="58"/>
      <c r="B36" s="109">
        <v>16</v>
      </c>
      <c r="C36" s="113"/>
      <c r="D36" s="111"/>
      <c r="E36" s="112"/>
      <c r="F36" s="60"/>
      <c r="G36" s="58"/>
      <c r="H36" s="108">
        <f t="shared" ref="H36:I36" si="15">IF(COUNTIF(C$20:C36,C36)=1,H35+1,H35)</f>
        <v>1</v>
      </c>
      <c r="I36" s="108">
        <f t="shared" si="15"/>
        <v>0</v>
      </c>
      <c r="J36" s="58"/>
      <c r="K36" s="58"/>
      <c r="L36" s="58"/>
      <c r="M36" s="58"/>
      <c r="N36" s="58"/>
      <c r="O36" s="58"/>
      <c r="P36" s="58"/>
      <c r="Q36" s="58"/>
      <c r="R36" s="58"/>
      <c r="S36" s="58"/>
      <c r="T36" s="58"/>
      <c r="U36" s="58"/>
      <c r="V36" s="58"/>
      <c r="W36" s="58"/>
      <c r="X36" s="58"/>
      <c r="Y36" s="58"/>
      <c r="Z36" s="58"/>
    </row>
    <row r="37" spans="1:26" ht="15.75" customHeight="1">
      <c r="A37" s="58"/>
      <c r="B37" s="109">
        <v>17</v>
      </c>
      <c r="C37" s="113"/>
      <c r="D37" s="111"/>
      <c r="E37" s="112"/>
      <c r="F37" s="60"/>
      <c r="G37" s="58"/>
      <c r="H37" s="108">
        <f t="shared" ref="H37:I37" si="16">IF(COUNTIF(C$20:C37,C37)=1,H36+1,H36)</f>
        <v>1</v>
      </c>
      <c r="I37" s="108">
        <f t="shared" si="16"/>
        <v>0</v>
      </c>
      <c r="J37" s="58"/>
      <c r="K37" s="58"/>
      <c r="L37" s="58"/>
      <c r="M37" s="58"/>
      <c r="N37" s="58"/>
      <c r="O37" s="58"/>
      <c r="P37" s="58"/>
      <c r="Q37" s="58"/>
      <c r="R37" s="58"/>
      <c r="S37" s="58"/>
      <c r="T37" s="58"/>
      <c r="U37" s="58"/>
      <c r="V37" s="58"/>
      <c r="W37" s="58"/>
      <c r="X37" s="58"/>
      <c r="Y37" s="58"/>
      <c r="Z37" s="58"/>
    </row>
    <row r="38" spans="1:26" ht="15.75" customHeight="1">
      <c r="A38" s="58"/>
      <c r="B38" s="109">
        <v>18</v>
      </c>
      <c r="C38" s="113"/>
      <c r="D38" s="111"/>
      <c r="E38" s="112"/>
      <c r="F38" s="60"/>
      <c r="G38" s="58"/>
      <c r="H38" s="108">
        <f t="shared" ref="H38:I38" si="17">IF(COUNTIF(C$20:C38,C38)=1,H37+1,H37)</f>
        <v>1</v>
      </c>
      <c r="I38" s="108">
        <f t="shared" si="17"/>
        <v>0</v>
      </c>
      <c r="J38" s="58"/>
      <c r="K38" s="58"/>
      <c r="L38" s="58"/>
      <c r="M38" s="58"/>
      <c r="N38" s="58"/>
      <c r="O38" s="58"/>
      <c r="P38" s="58"/>
      <c r="Q38" s="58"/>
      <c r="R38" s="58"/>
      <c r="S38" s="58"/>
      <c r="T38" s="58"/>
      <c r="U38" s="58"/>
      <c r="V38" s="58"/>
      <c r="W38" s="58"/>
      <c r="X38" s="58"/>
      <c r="Y38" s="58"/>
      <c r="Z38" s="58"/>
    </row>
    <row r="39" spans="1:26" ht="15.75" customHeight="1">
      <c r="A39" s="58"/>
      <c r="B39" s="109">
        <v>19</v>
      </c>
      <c r="C39" s="113"/>
      <c r="D39" s="111"/>
      <c r="E39" s="112"/>
      <c r="F39" s="60"/>
      <c r="G39" s="58"/>
      <c r="H39" s="108">
        <f t="shared" ref="H39:I39" si="18">IF(COUNTIF(C$20:C39,C39)=1,H38+1,H38)</f>
        <v>1</v>
      </c>
      <c r="I39" s="108">
        <f t="shared" si="18"/>
        <v>0</v>
      </c>
      <c r="J39" s="58"/>
      <c r="K39" s="58"/>
      <c r="L39" s="58"/>
      <c r="M39" s="58"/>
      <c r="N39" s="58"/>
      <c r="O39" s="58"/>
      <c r="P39" s="58"/>
      <c r="Q39" s="58"/>
      <c r="R39" s="58"/>
      <c r="S39" s="58"/>
      <c r="T39" s="58"/>
      <c r="U39" s="58"/>
      <c r="V39" s="58"/>
      <c r="W39" s="58"/>
      <c r="X39" s="58"/>
      <c r="Y39" s="58"/>
      <c r="Z39" s="58"/>
    </row>
    <row r="40" spans="1:26" ht="15.75" customHeight="1">
      <c r="A40" s="58"/>
      <c r="B40" s="109">
        <v>20</v>
      </c>
      <c r="C40" s="114"/>
      <c r="D40" s="115"/>
      <c r="E40" s="112"/>
      <c r="F40" s="60"/>
      <c r="G40" s="58"/>
      <c r="H40" s="108">
        <f t="shared" ref="H40:I40" si="19">IF(COUNTIF(C$20:C40,C40)=1,H39+1,H39)</f>
        <v>1</v>
      </c>
      <c r="I40" s="108">
        <f t="shared" si="19"/>
        <v>0</v>
      </c>
      <c r="J40" s="58"/>
      <c r="K40" s="58"/>
      <c r="L40" s="58"/>
      <c r="M40" s="58"/>
      <c r="N40" s="58"/>
      <c r="O40" s="58"/>
      <c r="P40" s="58"/>
      <c r="Q40" s="58"/>
      <c r="R40" s="58"/>
      <c r="S40" s="58"/>
      <c r="T40" s="58"/>
      <c r="U40" s="58"/>
      <c r="V40" s="58"/>
      <c r="W40" s="58"/>
      <c r="X40" s="58"/>
      <c r="Y40" s="58"/>
      <c r="Z40" s="58"/>
    </row>
    <row r="41" spans="1:26" ht="7.5" customHeight="1">
      <c r="A41" s="57"/>
      <c r="B41" s="59"/>
      <c r="C41" s="59"/>
      <c r="D41" s="59"/>
      <c r="E41" s="59"/>
      <c r="F41" s="59"/>
      <c r="G41" s="57"/>
      <c r="H41" s="57"/>
      <c r="I41" s="57"/>
      <c r="J41" s="57"/>
      <c r="K41" s="57"/>
      <c r="L41" s="57"/>
      <c r="M41" s="57"/>
      <c r="N41" s="57"/>
      <c r="O41" s="57"/>
      <c r="P41" s="57"/>
      <c r="Q41" s="57"/>
      <c r="R41" s="57"/>
      <c r="S41" s="57"/>
      <c r="T41" s="57"/>
      <c r="U41" s="57"/>
      <c r="V41" s="57"/>
      <c r="W41" s="57"/>
      <c r="X41" s="57"/>
      <c r="Y41" s="57"/>
      <c r="Z41" s="57"/>
    </row>
    <row r="42" spans="1:26" ht="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row>
    <row r="43" spans="1:26" ht="28.5" hidden="1"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row>
    <row r="44" spans="1:26" ht="28.5" hidden="1" customHeight="1">
      <c r="A44" s="57"/>
      <c r="B44" s="57"/>
      <c r="C44" s="57" t="s">
        <v>91</v>
      </c>
      <c r="D44" s="116" t="s">
        <v>92</v>
      </c>
      <c r="E44" s="117" t="s">
        <v>93</v>
      </c>
      <c r="F44" s="57" t="s">
        <v>94</v>
      </c>
      <c r="G44" s="57"/>
      <c r="H44" s="57"/>
      <c r="I44" s="57"/>
      <c r="J44" s="57"/>
      <c r="K44" s="57"/>
      <c r="L44" s="57"/>
      <c r="M44" s="57"/>
      <c r="N44" s="57"/>
      <c r="O44" s="57"/>
      <c r="P44" s="57"/>
      <c r="Q44" s="57"/>
      <c r="R44" s="57"/>
      <c r="S44" s="57"/>
      <c r="T44" s="57"/>
      <c r="U44" s="57"/>
      <c r="V44" s="57"/>
      <c r="W44" s="57"/>
      <c r="X44" s="57"/>
      <c r="Y44" s="57"/>
      <c r="Z44" s="57"/>
    </row>
    <row r="45" spans="1:26" ht="28.5" hidden="1" customHeight="1">
      <c r="A45" s="57"/>
      <c r="B45" s="57"/>
      <c r="C45" s="57" t="s">
        <v>95</v>
      </c>
      <c r="D45" s="118">
        <v>0.8</v>
      </c>
      <c r="E45" s="119" t="s">
        <v>96</v>
      </c>
      <c r="F45" s="119" t="s">
        <v>97</v>
      </c>
      <c r="G45" s="57"/>
      <c r="H45" s="57"/>
      <c r="I45" s="57"/>
      <c r="J45" s="57"/>
      <c r="K45" s="57"/>
      <c r="L45" s="57"/>
      <c r="M45" s="57"/>
      <c r="N45" s="57"/>
      <c r="O45" s="57"/>
      <c r="P45" s="57"/>
      <c r="Q45" s="57"/>
      <c r="R45" s="57"/>
      <c r="S45" s="57"/>
      <c r="T45" s="57"/>
      <c r="U45" s="57"/>
      <c r="V45" s="57"/>
      <c r="W45" s="57"/>
      <c r="X45" s="57"/>
      <c r="Y45" s="57"/>
      <c r="Z45" s="57"/>
    </row>
    <row r="46" spans="1:26" ht="28.5" hidden="1" customHeight="1">
      <c r="A46" s="57"/>
      <c r="B46" s="57"/>
      <c r="C46" s="57" t="s">
        <v>98</v>
      </c>
      <c r="D46" s="118">
        <v>1</v>
      </c>
      <c r="E46" s="119" t="s">
        <v>96</v>
      </c>
      <c r="F46" s="119" t="s">
        <v>97</v>
      </c>
      <c r="G46" s="57"/>
      <c r="H46" s="57"/>
      <c r="I46" s="57"/>
      <c r="J46" s="57"/>
      <c r="K46" s="57"/>
      <c r="L46" s="57"/>
      <c r="M46" s="57"/>
      <c r="N46" s="57"/>
      <c r="O46" s="57"/>
      <c r="P46" s="57"/>
      <c r="Q46" s="57"/>
      <c r="R46" s="57"/>
      <c r="S46" s="57"/>
      <c r="T46" s="57"/>
      <c r="U46" s="57"/>
      <c r="V46" s="57"/>
      <c r="W46" s="57"/>
      <c r="X46" s="57"/>
      <c r="Y46" s="57"/>
      <c r="Z46" s="57"/>
    </row>
    <row r="47" spans="1:26" ht="28.5" hidden="1" customHeight="1">
      <c r="A47" s="57"/>
      <c r="B47" s="57"/>
      <c r="C47" s="57" t="s">
        <v>99</v>
      </c>
      <c r="D47" s="118">
        <v>1</v>
      </c>
      <c r="E47" s="119" t="s">
        <v>96</v>
      </c>
      <c r="F47" s="119" t="s">
        <v>97</v>
      </c>
      <c r="G47" s="57"/>
      <c r="H47" s="57"/>
      <c r="I47" s="57"/>
      <c r="J47" s="57"/>
      <c r="K47" s="57"/>
      <c r="L47" s="57"/>
      <c r="M47" s="57"/>
      <c r="N47" s="57"/>
      <c r="O47" s="57"/>
      <c r="P47" s="57"/>
      <c r="Q47" s="57"/>
      <c r="R47" s="57"/>
      <c r="S47" s="57"/>
      <c r="T47" s="57"/>
      <c r="U47" s="57"/>
      <c r="V47" s="57"/>
      <c r="W47" s="57"/>
      <c r="X47" s="57"/>
      <c r="Y47" s="57"/>
      <c r="Z47" s="57"/>
    </row>
    <row r="48" spans="1:26" ht="28.5" hidden="1" customHeight="1">
      <c r="A48" s="57"/>
      <c r="B48" s="57"/>
      <c r="C48" s="57" t="s">
        <v>100</v>
      </c>
      <c r="D48" s="118">
        <v>0.8</v>
      </c>
      <c r="E48" s="119" t="s">
        <v>96</v>
      </c>
      <c r="F48" s="119" t="s">
        <v>97</v>
      </c>
      <c r="G48" s="57"/>
      <c r="H48" s="57"/>
      <c r="I48" s="57"/>
      <c r="J48" s="57"/>
      <c r="K48" s="57"/>
      <c r="L48" s="57"/>
      <c r="M48" s="57"/>
      <c r="N48" s="57"/>
      <c r="O48" s="57"/>
      <c r="P48" s="57"/>
      <c r="Q48" s="57"/>
      <c r="R48" s="57"/>
      <c r="S48" s="57"/>
      <c r="T48" s="57"/>
      <c r="U48" s="57"/>
      <c r="V48" s="57"/>
      <c r="W48" s="57"/>
      <c r="X48" s="57"/>
      <c r="Y48" s="57"/>
      <c r="Z48" s="57"/>
    </row>
    <row r="49" spans="1:26" ht="28.5" hidden="1" customHeight="1">
      <c r="A49" s="57"/>
      <c r="B49" s="57"/>
      <c r="C49" s="57" t="s">
        <v>101</v>
      </c>
      <c r="D49" s="118">
        <v>1</v>
      </c>
      <c r="E49" s="119" t="s">
        <v>96</v>
      </c>
      <c r="F49" s="119" t="s">
        <v>97</v>
      </c>
      <c r="G49" s="57"/>
      <c r="H49" s="57"/>
      <c r="I49" s="57"/>
      <c r="J49" s="57"/>
      <c r="K49" s="57"/>
      <c r="L49" s="57"/>
      <c r="M49" s="57"/>
      <c r="N49" s="57"/>
      <c r="O49" s="57"/>
      <c r="P49" s="57"/>
      <c r="Q49" s="57"/>
      <c r="R49" s="57"/>
      <c r="S49" s="57"/>
      <c r="T49" s="57"/>
      <c r="U49" s="57"/>
      <c r="V49" s="57"/>
      <c r="W49" s="57"/>
      <c r="X49" s="57"/>
      <c r="Y49" s="57"/>
      <c r="Z49" s="57"/>
    </row>
    <row r="50" spans="1:26" ht="28.5" hidden="1" customHeight="1">
      <c r="A50" s="57"/>
      <c r="B50" s="57"/>
      <c r="C50" s="57" t="s">
        <v>102</v>
      </c>
      <c r="D50" s="118">
        <v>1</v>
      </c>
      <c r="E50" s="119" t="s">
        <v>97</v>
      </c>
      <c r="F50" s="119" t="s">
        <v>97</v>
      </c>
      <c r="G50" s="57"/>
      <c r="H50" s="57"/>
      <c r="I50" s="57"/>
      <c r="J50" s="57"/>
      <c r="K50" s="57"/>
      <c r="L50" s="57"/>
      <c r="M50" s="57"/>
      <c r="N50" s="57"/>
      <c r="O50" s="57"/>
      <c r="P50" s="57"/>
      <c r="Q50" s="57"/>
      <c r="R50" s="57"/>
      <c r="S50" s="57"/>
      <c r="T50" s="57"/>
      <c r="U50" s="57"/>
      <c r="V50" s="57"/>
      <c r="W50" s="57"/>
      <c r="X50" s="57"/>
      <c r="Y50" s="57"/>
      <c r="Z50" s="57"/>
    </row>
    <row r="51" spans="1:26" ht="28.5" hidden="1" customHeight="1">
      <c r="A51" s="57"/>
      <c r="B51" s="57"/>
      <c r="C51" s="57" t="s">
        <v>103</v>
      </c>
      <c r="D51" s="118">
        <v>1</v>
      </c>
      <c r="E51" s="119" t="s">
        <v>96</v>
      </c>
      <c r="F51" s="119" t="s">
        <v>97</v>
      </c>
      <c r="G51" s="57"/>
      <c r="H51" s="57"/>
      <c r="I51" s="57"/>
      <c r="J51" s="57"/>
      <c r="K51" s="57"/>
      <c r="L51" s="57"/>
      <c r="M51" s="57"/>
      <c r="N51" s="57"/>
      <c r="O51" s="57"/>
      <c r="P51" s="57"/>
      <c r="Q51" s="57"/>
      <c r="R51" s="57"/>
      <c r="S51" s="57"/>
      <c r="T51" s="57"/>
      <c r="U51" s="57"/>
      <c r="V51" s="57"/>
      <c r="W51" s="57"/>
      <c r="X51" s="57"/>
      <c r="Y51" s="57"/>
      <c r="Z51" s="57"/>
    </row>
    <row r="52" spans="1:26" ht="28.5" hidden="1" customHeight="1">
      <c r="A52" s="57"/>
      <c r="B52" s="57"/>
      <c r="C52" s="57"/>
      <c r="D52" s="57" t="s">
        <v>91</v>
      </c>
      <c r="E52" s="57"/>
      <c r="F52" s="57"/>
      <c r="G52" s="57"/>
      <c r="H52" s="57"/>
      <c r="I52" s="57"/>
      <c r="J52" s="57"/>
      <c r="K52" s="57"/>
      <c r="L52" s="57"/>
      <c r="M52" s="57"/>
      <c r="N52" s="57"/>
      <c r="O52" s="57"/>
      <c r="P52" s="57"/>
      <c r="Q52" s="57"/>
      <c r="R52" s="57"/>
      <c r="S52" s="57"/>
      <c r="T52" s="57"/>
      <c r="U52" s="57"/>
      <c r="V52" s="57"/>
      <c r="W52" s="57"/>
      <c r="X52" s="57"/>
      <c r="Y52" s="57"/>
      <c r="Z52" s="57"/>
    </row>
    <row r="53" spans="1:26" ht="28.5" hidden="1" customHeight="1">
      <c r="A53" s="57"/>
      <c r="B53" s="57"/>
      <c r="C53" s="120" t="s">
        <v>104</v>
      </c>
      <c r="D53" s="57"/>
      <c r="E53" s="57"/>
      <c r="F53" s="57"/>
      <c r="G53" s="57"/>
      <c r="H53" s="57"/>
      <c r="I53" s="57"/>
      <c r="J53" s="57"/>
      <c r="K53" s="57"/>
      <c r="L53" s="57"/>
      <c r="M53" s="57"/>
      <c r="N53" s="57"/>
      <c r="O53" s="57"/>
      <c r="P53" s="57"/>
      <c r="Q53" s="57"/>
      <c r="R53" s="57"/>
      <c r="S53" s="57"/>
      <c r="T53" s="57"/>
      <c r="U53" s="57"/>
      <c r="V53" s="57"/>
      <c r="W53" s="57"/>
      <c r="X53" s="57"/>
      <c r="Y53" s="57"/>
      <c r="Z53" s="57"/>
    </row>
    <row r="54" spans="1:26" ht="28.5" hidden="1" customHeight="1">
      <c r="A54" s="57"/>
      <c r="B54" s="57"/>
      <c r="C54" s="121" t="s">
        <v>105</v>
      </c>
      <c r="D54" s="57"/>
      <c r="E54" s="57"/>
      <c r="F54" s="57"/>
      <c r="G54" s="57"/>
      <c r="H54" s="57"/>
      <c r="I54" s="57"/>
      <c r="J54" s="57"/>
      <c r="K54" s="57"/>
      <c r="L54" s="57"/>
      <c r="M54" s="57"/>
      <c r="N54" s="57"/>
      <c r="O54" s="57"/>
      <c r="P54" s="57"/>
      <c r="Q54" s="57"/>
      <c r="R54" s="57"/>
      <c r="S54" s="57"/>
      <c r="T54" s="57"/>
      <c r="U54" s="57"/>
      <c r="V54" s="57"/>
      <c r="W54" s="57"/>
      <c r="X54" s="57"/>
      <c r="Y54" s="57"/>
      <c r="Z54" s="57"/>
    </row>
    <row r="55" spans="1:26" ht="28.5" hidden="1" customHeight="1">
      <c r="A55" s="57"/>
      <c r="B55" s="57"/>
      <c r="C55" s="121" t="s">
        <v>63</v>
      </c>
      <c r="D55" s="57"/>
      <c r="E55" s="57"/>
      <c r="F55" s="57"/>
      <c r="G55" s="57"/>
      <c r="H55" s="57"/>
      <c r="I55" s="57"/>
      <c r="J55" s="57"/>
      <c r="K55" s="57"/>
      <c r="L55" s="57"/>
      <c r="M55" s="57"/>
      <c r="N55" s="57"/>
      <c r="O55" s="57"/>
      <c r="P55" s="57"/>
      <c r="Q55" s="57"/>
      <c r="R55" s="57"/>
      <c r="S55" s="57"/>
      <c r="T55" s="57"/>
      <c r="U55" s="57"/>
      <c r="V55" s="57"/>
      <c r="W55" s="57"/>
      <c r="X55" s="57"/>
      <c r="Y55" s="57"/>
      <c r="Z55" s="57"/>
    </row>
    <row r="56" spans="1:26" ht="28.5" hidden="1" customHeight="1">
      <c r="A56" s="57"/>
      <c r="B56" s="57"/>
      <c r="C56" s="121" t="s">
        <v>64</v>
      </c>
      <c r="D56" s="57"/>
      <c r="E56" s="57"/>
      <c r="F56" s="57"/>
      <c r="G56" s="57"/>
      <c r="H56" s="57"/>
      <c r="I56" s="57"/>
      <c r="J56" s="57"/>
      <c r="K56" s="57"/>
      <c r="L56" s="57"/>
      <c r="M56" s="57"/>
      <c r="N56" s="57"/>
      <c r="O56" s="57"/>
      <c r="P56" s="57"/>
      <c r="Q56" s="57"/>
      <c r="R56" s="57"/>
      <c r="S56" s="57"/>
      <c r="T56" s="57"/>
      <c r="U56" s="57"/>
      <c r="V56" s="57"/>
      <c r="W56" s="57"/>
      <c r="X56" s="57"/>
      <c r="Y56" s="57"/>
      <c r="Z56" s="57"/>
    </row>
    <row r="57" spans="1:26" ht="28.5" hidden="1" customHeight="1">
      <c r="A57" s="57"/>
      <c r="B57" s="57"/>
      <c r="C57" s="121" t="s">
        <v>65</v>
      </c>
      <c r="D57" s="57"/>
      <c r="E57" s="57"/>
      <c r="F57" s="57"/>
      <c r="G57" s="57"/>
      <c r="H57" s="57"/>
      <c r="I57" s="57"/>
      <c r="J57" s="57"/>
      <c r="K57" s="57"/>
      <c r="L57" s="57"/>
      <c r="M57" s="57"/>
      <c r="N57" s="57"/>
      <c r="O57" s="57"/>
      <c r="P57" s="57"/>
      <c r="Q57" s="57"/>
      <c r="R57" s="57"/>
      <c r="S57" s="57"/>
      <c r="T57" s="57"/>
      <c r="U57" s="57"/>
      <c r="V57" s="57"/>
      <c r="W57" s="57"/>
      <c r="X57" s="57"/>
      <c r="Y57" s="57"/>
      <c r="Z57" s="57"/>
    </row>
    <row r="58" spans="1:26" ht="28.5" hidden="1" customHeight="1">
      <c r="A58" s="57"/>
      <c r="B58" s="57"/>
      <c r="C58" s="121" t="s">
        <v>66</v>
      </c>
      <c r="D58" s="57"/>
      <c r="E58" s="57"/>
      <c r="F58" s="57"/>
      <c r="G58" s="57"/>
      <c r="H58" s="57"/>
      <c r="I58" s="57"/>
      <c r="J58" s="57"/>
      <c r="K58" s="57"/>
      <c r="L58" s="57"/>
      <c r="M58" s="57"/>
      <c r="N58" s="57"/>
      <c r="O58" s="57"/>
      <c r="P58" s="57"/>
      <c r="Q58" s="57"/>
      <c r="R58" s="57"/>
      <c r="S58" s="57"/>
      <c r="T58" s="57"/>
      <c r="U58" s="57"/>
      <c r="V58" s="57"/>
      <c r="W58" s="57"/>
      <c r="X58" s="57"/>
      <c r="Y58" s="57"/>
      <c r="Z58" s="57"/>
    </row>
    <row r="59" spans="1:26" ht="28.5" hidden="1" customHeight="1">
      <c r="A59" s="57"/>
      <c r="B59" s="57"/>
      <c r="C59" s="121" t="s">
        <v>67</v>
      </c>
      <c r="D59" s="57"/>
      <c r="E59" s="57"/>
      <c r="F59" s="57"/>
      <c r="G59" s="57"/>
      <c r="H59" s="57"/>
      <c r="I59" s="57"/>
      <c r="J59" s="57"/>
      <c r="K59" s="57"/>
      <c r="L59" s="57"/>
      <c r="M59" s="57"/>
      <c r="N59" s="57"/>
      <c r="O59" s="57"/>
      <c r="P59" s="57"/>
      <c r="Q59" s="57"/>
      <c r="R59" s="57"/>
      <c r="S59" s="57"/>
      <c r="T59" s="57"/>
      <c r="U59" s="57"/>
      <c r="V59" s="57"/>
      <c r="W59" s="57"/>
      <c r="X59" s="57"/>
      <c r="Y59" s="57"/>
      <c r="Z59" s="57"/>
    </row>
    <row r="60" spans="1:26" ht="28.5" hidden="1" customHeight="1">
      <c r="A60" s="57"/>
      <c r="B60" s="57"/>
      <c r="C60" s="121"/>
      <c r="D60" s="57"/>
      <c r="E60" s="57"/>
      <c r="F60" s="57"/>
      <c r="G60" s="57"/>
      <c r="H60" s="57"/>
      <c r="I60" s="57"/>
      <c r="J60" s="57"/>
      <c r="K60" s="57"/>
      <c r="L60" s="57"/>
      <c r="M60" s="57"/>
      <c r="N60" s="57"/>
      <c r="O60" s="57"/>
      <c r="P60" s="57"/>
      <c r="Q60" s="57"/>
      <c r="R60" s="57"/>
      <c r="S60" s="57"/>
      <c r="T60" s="57"/>
      <c r="U60" s="57"/>
      <c r="V60" s="57"/>
      <c r="W60" s="57"/>
      <c r="X60" s="57"/>
      <c r="Y60" s="57"/>
      <c r="Z60" s="57"/>
    </row>
    <row r="61" spans="1:26" ht="28.5" hidden="1" customHeight="1">
      <c r="A61" s="57"/>
      <c r="B61" s="57"/>
      <c r="C61" s="121"/>
      <c r="D61" s="57"/>
      <c r="E61" s="57"/>
      <c r="F61" s="57"/>
      <c r="G61" s="57"/>
      <c r="H61" s="57"/>
      <c r="I61" s="57"/>
      <c r="J61" s="57"/>
      <c r="K61" s="57"/>
      <c r="L61" s="57"/>
      <c r="M61" s="57"/>
      <c r="N61" s="57"/>
      <c r="O61" s="57"/>
      <c r="P61" s="57"/>
      <c r="Q61" s="57"/>
      <c r="R61" s="57"/>
      <c r="S61" s="57"/>
      <c r="T61" s="57"/>
      <c r="U61" s="57"/>
      <c r="V61" s="57"/>
      <c r="W61" s="57"/>
      <c r="X61" s="57"/>
      <c r="Y61" s="57"/>
      <c r="Z61" s="57"/>
    </row>
    <row r="62" spans="1:26" ht="28.5" hidden="1" customHeight="1">
      <c r="A62" s="57"/>
      <c r="B62" s="57"/>
      <c r="C62" s="121"/>
      <c r="D62" s="57"/>
      <c r="E62" s="57"/>
      <c r="F62" s="57"/>
      <c r="G62" s="57"/>
      <c r="H62" s="57"/>
      <c r="I62" s="57"/>
      <c r="J62" s="57"/>
      <c r="K62" s="57"/>
      <c r="L62" s="57"/>
      <c r="M62" s="57"/>
      <c r="N62" s="57"/>
      <c r="O62" s="57"/>
      <c r="P62" s="57"/>
      <c r="Q62" s="57"/>
      <c r="R62" s="57"/>
      <c r="S62" s="57"/>
      <c r="T62" s="57"/>
      <c r="U62" s="57"/>
      <c r="V62" s="57"/>
      <c r="W62" s="57"/>
      <c r="X62" s="57"/>
      <c r="Y62" s="57"/>
      <c r="Z62" s="57"/>
    </row>
    <row r="63" spans="1:26" ht="28.5" hidden="1" customHeight="1">
      <c r="A63" s="57"/>
      <c r="B63" s="57"/>
      <c r="C63" s="121"/>
      <c r="D63" s="57"/>
      <c r="E63" s="57"/>
      <c r="F63" s="57"/>
      <c r="G63" s="57"/>
      <c r="H63" s="57"/>
      <c r="I63" s="57"/>
      <c r="J63" s="57"/>
      <c r="K63" s="57"/>
      <c r="L63" s="57"/>
      <c r="M63" s="57"/>
      <c r="N63" s="57"/>
      <c r="O63" s="57"/>
      <c r="P63" s="57"/>
      <c r="Q63" s="57"/>
      <c r="R63" s="57"/>
      <c r="S63" s="57"/>
      <c r="T63" s="57"/>
      <c r="U63" s="57"/>
      <c r="V63" s="57"/>
      <c r="W63" s="57"/>
      <c r="X63" s="57"/>
      <c r="Y63" s="57"/>
      <c r="Z63" s="57"/>
    </row>
    <row r="64" spans="1:26" ht="28.5" hidden="1" customHeight="1">
      <c r="A64" s="57"/>
      <c r="B64" s="57"/>
      <c r="C64" s="121"/>
      <c r="D64" s="57"/>
      <c r="E64" s="57"/>
      <c r="F64" s="57"/>
      <c r="G64" s="57"/>
      <c r="H64" s="57"/>
      <c r="I64" s="57"/>
      <c r="J64" s="57"/>
      <c r="K64" s="57"/>
      <c r="L64" s="57"/>
      <c r="M64" s="57"/>
      <c r="N64" s="57"/>
      <c r="O64" s="57"/>
      <c r="P64" s="57"/>
      <c r="Q64" s="57"/>
      <c r="R64" s="57"/>
      <c r="S64" s="57"/>
      <c r="T64" s="57"/>
      <c r="U64" s="57"/>
      <c r="V64" s="57"/>
      <c r="W64" s="57"/>
      <c r="X64" s="57"/>
      <c r="Y64" s="57"/>
      <c r="Z64" s="57"/>
    </row>
    <row r="65" spans="1:26" ht="28.5" hidden="1" customHeight="1">
      <c r="A65" s="57"/>
      <c r="B65" s="57"/>
      <c r="C65" s="121"/>
      <c r="D65" s="57"/>
      <c r="E65" s="57"/>
      <c r="F65" s="57"/>
      <c r="G65" s="57"/>
      <c r="H65" s="57"/>
      <c r="I65" s="57"/>
      <c r="J65" s="57"/>
      <c r="K65" s="57"/>
      <c r="L65" s="57"/>
      <c r="M65" s="57"/>
      <c r="N65" s="57"/>
      <c r="O65" s="57"/>
      <c r="P65" s="57"/>
      <c r="Q65" s="57"/>
      <c r="R65" s="57"/>
      <c r="S65" s="57"/>
      <c r="T65" s="57"/>
      <c r="U65" s="57"/>
      <c r="V65" s="57"/>
      <c r="W65" s="57"/>
      <c r="X65" s="57"/>
      <c r="Y65" s="57"/>
      <c r="Z65" s="57"/>
    </row>
    <row r="66" spans="1:26" ht="28.5" hidden="1" customHeight="1">
      <c r="A66" s="57"/>
      <c r="B66" s="57"/>
      <c r="C66" s="121"/>
      <c r="D66" s="57"/>
      <c r="E66" s="57"/>
      <c r="F66" s="57"/>
      <c r="G66" s="57"/>
      <c r="H66" s="57"/>
      <c r="I66" s="57"/>
      <c r="J66" s="57"/>
      <c r="K66" s="57"/>
      <c r="L66" s="57"/>
      <c r="M66" s="57"/>
      <c r="N66" s="57"/>
      <c r="O66" s="57"/>
      <c r="P66" s="57"/>
      <c r="Q66" s="57"/>
      <c r="R66" s="57"/>
      <c r="S66" s="57"/>
      <c r="T66" s="57"/>
      <c r="U66" s="57"/>
      <c r="V66" s="57"/>
      <c r="W66" s="57"/>
      <c r="X66" s="57"/>
      <c r="Y66" s="57"/>
      <c r="Z66" s="57"/>
    </row>
    <row r="67" spans="1:26" ht="28.5" hidden="1"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row>
    <row r="68" spans="1:26" ht="28.5" hidden="1"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row>
    <row r="69" spans="1:26" ht="28.5" hidden="1"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row>
    <row r="70" spans="1:26" ht="28.5" hidden="1"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row>
    <row r="71" spans="1:26" ht="28.5" hidden="1"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row>
    <row r="72" spans="1:26" ht="28.5" hidden="1"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row>
    <row r="73" spans="1:26" ht="28.5" hidden="1"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row>
    <row r="74" spans="1:26" ht="28.5" hidden="1"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row>
    <row r="75" spans="1:26" ht="28.5" hidden="1"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row>
    <row r="76" spans="1:26" ht="28.5" hidden="1"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row>
    <row r="77" spans="1:26" ht="28.5" hidden="1"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row>
    <row r="78" spans="1:26" ht="28.5" hidden="1"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row>
    <row r="79" spans="1:26" ht="28.5" hidden="1"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row>
    <row r="80" spans="1:26" ht="28.5" hidden="1"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row>
    <row r="81" spans="1:26" ht="28.5" hidden="1"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row>
    <row r="82" spans="1:26" ht="28.5" hidden="1"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row>
    <row r="83" spans="1:26" ht="28.5" hidden="1"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row>
    <row r="84" spans="1:26" ht="28.5" hidden="1"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row>
    <row r="85" spans="1:26" ht="28.5" hidden="1"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row>
    <row r="86" spans="1:26" ht="28.5" hidden="1"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row>
    <row r="87" spans="1:26" ht="28.5" hidden="1"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row>
    <row r="88" spans="1:26" ht="28.5" hidden="1"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row>
    <row r="89" spans="1:26" ht="28.5" hidden="1"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row>
    <row r="90" spans="1:26" ht="28.5" hidden="1"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row>
    <row r="91" spans="1:26" ht="28.5" hidden="1"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row>
    <row r="92" spans="1:26" ht="28.5" hidden="1"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row>
    <row r="93" spans="1:26" ht="28.5" hidden="1"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row>
    <row r="94" spans="1:26" ht="28.5" hidden="1"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row>
    <row r="95" spans="1:26" ht="28.5" hidden="1"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row>
    <row r="96" spans="1:26" ht="28.5" hidden="1"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row>
    <row r="97" spans="1:26" ht="28.5" hidden="1"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row>
    <row r="98" spans="1:26" ht="28.5" hidden="1"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row>
    <row r="99" spans="1:26" ht="28.5" hidden="1"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row>
    <row r="100" spans="1:26" ht="28.5" hidden="1"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row>
    <row r="101" spans="1:26" ht="28.5" hidden="1"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row>
    <row r="102" spans="1:26" ht="28.5" hidden="1"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row>
    <row r="103" spans="1:26" ht="28.5" hidden="1"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row>
    <row r="104" spans="1:26" ht="28.5" hidden="1"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row>
    <row r="105" spans="1:26" ht="28.5" hidden="1"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row>
    <row r="106" spans="1:26" ht="28.5" hidden="1"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row>
    <row r="107" spans="1:26" ht="28.5" hidden="1"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row>
    <row r="108" spans="1:26" ht="28.5" hidden="1"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row>
    <row r="109" spans="1:26" ht="28.5" hidden="1"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row>
    <row r="110" spans="1:26" ht="28.5" hidden="1"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row>
    <row r="111" spans="1:26" ht="28.5" hidden="1"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row>
    <row r="112" spans="1:26" ht="28.5" hidden="1"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row>
    <row r="113" spans="1:26" ht="28.5" hidden="1"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row>
    <row r="114" spans="1:26" ht="28.5" hidden="1"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row>
    <row r="115" spans="1:26" ht="28.5" hidden="1"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row>
    <row r="116" spans="1:26" ht="28.5" hidden="1"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row>
    <row r="117" spans="1:26" ht="28.5" hidden="1"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row>
    <row r="118" spans="1:26" ht="28.5" hidden="1"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row>
    <row r="119" spans="1:26" ht="28.5" hidden="1" customHeight="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row>
    <row r="120" spans="1:26" ht="28.5" hidden="1" customHeight="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row>
    <row r="121" spans="1:26" ht="28.5" hidden="1" customHeight="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row>
    <row r="122" spans="1:26" ht="28.5" hidden="1" customHeight="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row>
    <row r="123" spans="1:26" ht="28.5" hidden="1" customHeight="1">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row>
    <row r="124" spans="1:26" ht="28.5" hidden="1" customHeight="1">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row>
    <row r="125" spans="1:26" ht="28.5" hidden="1" customHeight="1">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row>
    <row r="126" spans="1:26" ht="28.5" hidden="1" customHeight="1">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row>
    <row r="127" spans="1:26" ht="28.5" hidden="1" customHeight="1">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row>
    <row r="128" spans="1:26" ht="28.5" hidden="1" customHeight="1">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row>
    <row r="129" spans="1:26" ht="28.5" hidden="1" customHeight="1">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row>
    <row r="130" spans="1:26" ht="28.5" hidden="1" customHeight="1">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row>
    <row r="131" spans="1:26" ht="28.5" hidden="1" customHeight="1">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row>
    <row r="132" spans="1:26" ht="28.5" hidden="1" customHeight="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row>
    <row r="133" spans="1:26" ht="28.5" hidden="1" customHeight="1">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row>
    <row r="134" spans="1:26" ht="28.5" hidden="1" customHeight="1">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row>
    <row r="135" spans="1:26" ht="28.5" hidden="1" customHeight="1">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row>
    <row r="136" spans="1:26" ht="28.5" hidden="1" customHeight="1">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row>
    <row r="137" spans="1:26" ht="28.5" hidden="1" customHeight="1">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row>
    <row r="138" spans="1:26" ht="28.5" hidden="1" customHeight="1">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row>
    <row r="139" spans="1:26" ht="28.5" hidden="1" customHeight="1">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row>
    <row r="140" spans="1:26" ht="28.5" hidden="1"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row>
    <row r="141" spans="1:26" ht="28.5" hidden="1"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row>
    <row r="142" spans="1:26" ht="28.5" hidden="1"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row>
    <row r="143" spans="1:26" ht="28.5" hidden="1"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row>
    <row r="144" spans="1:26" ht="28.5" hidden="1"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row>
    <row r="145" spans="1:26" ht="28.5" hidden="1"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row>
    <row r="146" spans="1:26" ht="28.5" hidden="1"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row>
    <row r="147" spans="1:26" ht="28.5" hidden="1"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row>
    <row r="148" spans="1:26" ht="28.5" hidden="1"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row>
    <row r="149" spans="1:26" ht="28.5" hidden="1"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row>
    <row r="150" spans="1:26" ht="28.5" hidden="1"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row>
    <row r="151" spans="1:26" ht="28.5" hidden="1"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row>
    <row r="152" spans="1:26" ht="28.5" hidden="1"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row>
    <row r="153" spans="1:26" ht="28.5" hidden="1"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row>
    <row r="154" spans="1:26" ht="28.5" hidden="1"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row>
    <row r="155" spans="1:26" ht="28.5" hidden="1"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row>
    <row r="156" spans="1:26" ht="28.5" hidden="1"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row>
    <row r="157" spans="1:26" ht="28.5" hidden="1"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row>
    <row r="158" spans="1:26" ht="28.5" hidden="1"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row>
    <row r="159" spans="1:26" ht="28.5" hidden="1"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row>
    <row r="160" spans="1:26" ht="28.5" hidden="1"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row>
    <row r="161" spans="1:26" ht="28.5" hidden="1"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row>
    <row r="162" spans="1:26" ht="28.5" hidden="1"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row>
    <row r="163" spans="1:26" ht="28.5" hidden="1"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row>
    <row r="164" spans="1:26" ht="28.5" hidden="1"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row>
    <row r="165" spans="1:26" ht="28.5" hidden="1"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row>
    <row r="166" spans="1:26" ht="28.5" hidden="1"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row>
    <row r="167" spans="1:26" ht="28.5" hidden="1"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row>
    <row r="168" spans="1:26" ht="28.5" hidden="1"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row>
    <row r="169" spans="1:26" ht="28.5" hidden="1"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row>
    <row r="170" spans="1:26" ht="28.5" hidden="1"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row>
    <row r="171" spans="1:26" ht="28.5" hidden="1"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row>
    <row r="172" spans="1:26" ht="28.5" hidden="1"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row>
    <row r="173" spans="1:26" ht="28.5" hidden="1"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row>
    <row r="174" spans="1:26" ht="28.5" hidden="1"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row>
    <row r="175" spans="1:26" ht="28.5" hidden="1"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row>
    <row r="176" spans="1:26" ht="28.5" hidden="1"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row>
    <row r="177" spans="1:26" ht="28.5" hidden="1"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row>
    <row r="178" spans="1:26" ht="28.5" hidden="1"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row>
    <row r="179" spans="1:26" ht="28.5" hidden="1"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row>
    <row r="180" spans="1:26" ht="28.5" hidden="1"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row>
    <row r="181" spans="1:26" ht="28.5" hidden="1"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row>
    <row r="182" spans="1:26" ht="28.5" hidden="1"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row>
    <row r="183" spans="1:26" ht="28.5" hidden="1"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row>
    <row r="184" spans="1:26" ht="28.5" hidden="1"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row>
    <row r="185" spans="1:26" ht="28.5" hidden="1"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row>
    <row r="186" spans="1:26" ht="28.5" hidden="1"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row>
    <row r="187" spans="1:26" ht="28.5" hidden="1"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row>
    <row r="188" spans="1:26" ht="28.5" hidden="1"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row>
    <row r="189" spans="1:26" ht="28.5" hidden="1"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row>
    <row r="190" spans="1:26" ht="28.5" hidden="1"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row>
    <row r="191" spans="1:26" ht="28.5" hidden="1"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row>
    <row r="192" spans="1:26" ht="28.5" hidden="1"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row>
    <row r="193" spans="1:26" ht="28.5" hidden="1"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row>
    <row r="194" spans="1:26" ht="28.5" hidden="1"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row>
    <row r="195" spans="1:26" ht="28.5" hidden="1"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row>
    <row r="196" spans="1:26" ht="28.5" hidden="1"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row>
    <row r="197" spans="1:26" ht="28.5" hidden="1"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row>
    <row r="198" spans="1:26" ht="28.5" hidden="1"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row>
    <row r="199" spans="1:26" ht="28.5" hidden="1"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row>
    <row r="200" spans="1:26" ht="28.5" hidden="1"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row>
    <row r="201" spans="1:26"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spans="1:26"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row>
    <row r="203" spans="1:26"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row>
    <row r="204" spans="1:26"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row>
    <row r="205" spans="1:26"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row>
    <row r="206" spans="1:26"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row>
    <row r="207" spans="1:26"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row>
    <row r="208" spans="1:26"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row>
    <row r="209" spans="1:26"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row>
    <row r="210" spans="1:26"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row>
    <row r="211" spans="1:26"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row>
    <row r="212" spans="1:26"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row>
    <row r="213" spans="1:26"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row>
    <row r="214" spans="1:26"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row>
    <row r="215" spans="1:26"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row>
    <row r="216" spans="1:26"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row>
    <row r="217" spans="1:26"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row>
    <row r="218" spans="1:26"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row>
    <row r="219" spans="1:26"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row>
    <row r="220" spans="1:26" ht="15.75" customHeight="1">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row>
    <row r="221" spans="1:26" ht="15.75" customHeight="1">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row>
    <row r="222" spans="1:26" ht="15.75" customHeight="1">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row>
    <row r="223" spans="1:26" ht="15.75" customHeight="1">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row>
    <row r="224" spans="1:26" ht="15.75" customHeight="1">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row>
    <row r="225" spans="1:26" ht="15.75" customHeight="1">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row>
    <row r="226" spans="1:26" ht="15.75" customHeight="1">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row>
    <row r="227" spans="1:26" ht="15.75" customHeight="1">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row>
    <row r="228" spans="1:26" ht="15.75" customHeight="1">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row>
    <row r="229" spans="1:26" ht="15.75" customHeight="1">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row>
    <row r="230" spans="1:26" ht="15.75" customHeight="1">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row>
    <row r="231" spans="1:26" ht="15.75" customHeight="1">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row>
    <row r="232" spans="1:26" ht="15.75" customHeight="1">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row>
    <row r="233" spans="1:26" ht="15.75" customHeight="1">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row>
    <row r="234" spans="1:26" ht="15.75" customHeight="1">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row>
    <row r="235" spans="1:26" ht="15.75" customHeight="1">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row>
    <row r="236" spans="1:26" ht="15.75" customHeight="1">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row>
    <row r="237" spans="1:26" ht="15.75" customHeight="1">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row>
    <row r="238" spans="1:26" ht="15.75" customHeight="1">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row>
    <row r="239" spans="1:26" ht="15.75" customHeight="1">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row>
    <row r="240" spans="1:26" ht="15.75" customHeight="1">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row>
    <row r="241" spans="1:26" ht="15.75" customHeight="1">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row>
    <row r="242" spans="1:26" ht="15.75" customHeight="1">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row>
    <row r="243" spans="1:26" ht="15.75" customHeight="1">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row>
    <row r="244" spans="1:26" ht="15.75" customHeight="1">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row>
    <row r="245" spans="1:26" ht="15.75" customHeight="1">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row>
    <row r="246" spans="1:26" ht="15.75" customHeight="1">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row>
    <row r="247" spans="1:26" ht="15.75" customHeight="1">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row>
    <row r="248" spans="1:26" ht="15.7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row>
    <row r="249" spans="1:26" ht="15.75" customHeight="1">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row>
    <row r="250" spans="1:26" ht="15.75" customHeight="1">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row>
    <row r="251" spans="1:26" ht="15.7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row>
    <row r="252" spans="1:26" ht="15.75" customHeight="1">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row>
    <row r="253" spans="1:26" ht="15.75" customHeight="1">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row>
    <row r="254" spans="1:26" ht="15.75" customHeight="1">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row>
    <row r="255" spans="1:26" ht="15.75" customHeight="1">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row>
    <row r="256" spans="1:26" ht="15.75" customHeight="1">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row>
    <row r="257" spans="1:26" ht="15.75" customHeight="1">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row>
    <row r="258" spans="1:26" ht="15.7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row>
    <row r="259" spans="1:26" ht="15.75" customHeight="1">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spans="1:26" ht="15.75" customHeight="1">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ht="15.75" customHeight="1">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ht="15.75" customHeight="1">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ht="15.75" customHeight="1">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ht="15.75" customHeight="1">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ht="15.75" customHeight="1">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ht="15.75" customHeight="1">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ht="15.75" customHeight="1">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ht="15.75" customHeight="1">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ht="15.75" customHeight="1">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ht="15.75" customHeight="1">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ht="15.75" customHeight="1">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ht="15.75" customHeight="1">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ht="15.75" customHeight="1">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ht="15.75" customHeight="1">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ht="15.75" customHeight="1">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ht="15.75" customHeight="1">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ht="15.75" customHeight="1">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ht="15.75" customHeight="1">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ht="15.75" customHeight="1">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ht="15.75" customHeight="1">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ht="15.75" customHeight="1">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ht="15.75" customHeight="1">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ht="15.75" customHeight="1">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ht="15.7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ht="15.7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ht="15.7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ht="15.7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ht="15.7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ht="15.7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ht="15.7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ht="15.7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ht="15.7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ht="15.7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ht="15.7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ht="15.7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ht="15.7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ht="15.7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ht="15.7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ht="15.7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ht="15.7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ht="15.7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ht="15.7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ht="15.7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ht="15.7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ht="15.7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ht="15.7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ht="15.7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ht="15.7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ht="15.7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ht="15.7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ht="15.7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ht="15.7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ht="15.7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ht="15.7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ht="15.7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ht="15.7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ht="15.7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ht="15.7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ht="15.7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ht="15.7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ht="15.7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ht="15.7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ht="15.7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ht="15.7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ht="15.7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ht="15.7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ht="15.7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ht="15.7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ht="15.7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ht="15.7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ht="15.7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ht="15.7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ht="15.7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ht="15.7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ht="15.7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ht="15.7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ht="15.7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ht="15.7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ht="15.7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ht="15.7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ht="15.7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ht="15.7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ht="15.7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ht="15.7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ht="15.7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ht="15.7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ht="15.7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ht="15.7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ht="15.7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ht="15.7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ht="15.7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ht="15.7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ht="15.7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ht="15.7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ht="15.7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ht="15.7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ht="15.7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ht="15.7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ht="15.7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ht="15.7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ht="15.7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ht="15.7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ht="15.7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ht="15.7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ht="15.7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5.7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5.7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5.7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5.7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5.7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5.7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5.7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5.7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5.7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5.7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5.7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5.7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5.7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5.7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5.7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5.7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5.7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5.7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5.7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5.7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5.7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5.7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5.7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5.7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5.7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5.7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5.7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5.7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5.7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5.7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5.7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5.7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5.7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5.7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5.7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5.7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5.7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5.7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5.7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5.7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5.7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5.7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5.7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5.7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5.7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5.7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5.7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5.7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5.7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5.7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5.7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5.7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5.7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5.7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5.7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5.7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5.7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5.7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5.7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5.7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5.7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5.7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5.7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5.7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5.7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5.7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5.7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5.7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5.7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5.7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5.7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5.7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5.7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5.7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5.7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5.7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5.7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5.7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5.7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5.7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5.7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5.7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5.7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5.7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5.7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5.7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5.7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5.7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5.7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5.7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5.7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5.7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5.7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5.7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5.7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5.7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5.7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5.7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5.7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5.7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5.7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5.7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5.7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5.7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5.7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5.7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5.7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5.7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5.7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5.7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5.7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5.7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5.7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5.7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5.7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5.7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5.7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5.7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5.7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5.7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5.7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5.7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5.7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5.7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5.7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5.7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5.7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5.7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5.7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5.7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5.7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5.7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5.7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5.7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5.7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5.7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5.7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5.7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5.7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5.7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5.7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5.7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5.7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5.7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5.7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5.7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5.7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5.7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5.7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5.7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5.7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5.7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5.7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5.7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5.7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5.7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5.7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5.7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5.7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5.7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5.7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5.7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5.7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5.7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5.7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5.7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5.7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5.7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5.7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5.7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5.7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5.7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5.7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5.7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5.7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5.7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5.7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5.7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5.7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5.7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5.7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5.7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5.7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5.7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5.7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5.7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5.7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5.7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5.7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5.7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5.7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5.7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5.7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5.7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5.7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5.7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5.7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5.7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5.7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5.7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5.7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5.7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5.7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5.7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5.7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5.7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5.7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5.7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5.7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5.7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5.7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5.7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5.7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5.7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5.7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5.7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5.7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5.7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5.7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5.7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5.7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5.7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5.7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5.7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5.7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5.7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5.7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5.7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5.7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5.7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5.7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5.7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5.7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5.7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5.7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5.7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5.7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5.7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5.7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5.7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5.7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5.7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5.7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5.7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5.7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5.7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5.7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5.7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5.7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5.7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5.7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5.7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5.7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5.7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5.7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5.7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5.7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5.7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5.7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5.7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5.7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5.7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5.7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5.7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5.7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5.7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5.7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5.7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5.7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5.7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5.7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5.7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5.7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5.7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5.7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5.7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5.7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5.7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5.7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5.7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5.7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5.7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5.7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5.7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5.7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5.7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5.7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5.7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5.7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5.7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5.7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5.7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5.7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5.7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5.7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5.7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5.7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5.7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5.7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5.7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5.7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5.7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5.7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5.7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5.7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5.7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5.7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5.7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5.7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5.7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5.7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5.7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5.7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5.7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5.7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5.7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5.7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5.7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5.7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5.7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5.7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5.7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5.7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5.7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5.7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5.7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5.7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5.7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5.7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5.7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5.7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5.7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5.7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5.7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5.7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5.7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5.7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5.7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5.7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5.7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5.7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5.7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5.7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5.7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5.7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5.7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5.7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5.7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5.7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5.7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5.7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5.7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5.7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5.7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5.7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5.7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5.7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5.7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5.7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5.7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5.7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5.7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5.7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5.7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5.7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5.7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5.7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5.7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5.7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5.7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5.7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5.7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5.7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5.7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5.7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5.7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5.7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5.7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5.7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5.7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5.7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5.7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5.7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5.7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5.7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5.7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5.7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5.7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5.7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5.7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5.7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5.7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5.7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5.7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5.7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5.7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5.7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5.7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5.7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5.7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5.7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5.7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5.7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5.7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5.7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5.7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5.7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5.7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5.7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5.7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5.7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5.7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5.7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5.7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5.7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5.7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5.7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5.7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5.7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5.7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5.7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5.7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5.7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5.7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5.7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5.7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5.7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5.7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5.7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5.7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5.7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5.7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5.7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5.7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5.7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5.7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5.7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5.7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5.7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5.7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5.7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5.7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5.7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5.7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5.7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5.7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5.7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5.7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5.7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5.7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5.7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5.7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5.7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5.7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5.7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5.7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5.7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5.7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5.7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5.7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5.7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5.7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5.7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5.7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5.7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5.7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5.7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5.7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5.7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5.7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5.7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5.7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5.7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5.7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5.7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5.7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5.7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5.7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5.7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5.7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5.7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5.7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5.7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5.7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5.7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5.7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5.7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5.7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5.7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5.7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5.7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5.7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5.7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5.7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5.7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5.7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5.7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5.7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5.7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5.7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5.7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5.7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5.7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5.7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5.7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5.7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5.7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5.7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5.7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5.7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5.7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5.7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5.7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5.7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5.7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5.7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5.7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5.7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5.7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5.7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5.7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5.7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5.7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5.7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5.7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5.7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5.7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5.7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5.7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5.7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5.7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5.7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5.7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5.7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5.7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5.7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5.7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5.7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5.7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5.7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5.7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5.7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5.7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5.7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5.7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5.7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5.7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5.7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5.7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5.7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5.7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5.7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5.7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5.7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5.7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5.7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5.7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5.7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5.7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5.7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5.7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5.7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5.7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5.7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5.7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5.7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5.7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5.7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5.7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5.7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5.7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5.7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5.7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5.7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5.7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5.7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5.7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5.7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5.7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5.7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5.7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5.7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5.7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5.7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5.7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5.75" customHeight="1">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5.75" customHeight="1">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5.75" customHeight="1">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5.75" customHeight="1">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5.75" customHeight="1">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5.75" customHeight="1">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5.75" customHeight="1">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ht="15.75" customHeight="1">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ht="15.75" customHeight="1">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ht="15.75" customHeight="1">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ht="15.75" customHeight="1">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ht="15.75" customHeight="1">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ht="15.75" customHeight="1">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ht="15.75" customHeight="1">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ht="15.75" customHeight="1">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ht="15.75" customHeight="1">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ht="15.75" customHeight="1">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ht="15.75" customHeight="1">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ht="15.75" customHeight="1">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ht="15.75" customHeight="1">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ht="15.75" customHeight="1">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ht="15.75" customHeight="1">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ht="15.75" customHeight="1">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ht="15.75" customHeight="1">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ht="15.75" customHeight="1">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spans="1:26" ht="15.75" customHeight="1">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spans="1:26" ht="15.75" customHeight="1">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spans="1:26" ht="15.75" customHeight="1">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spans="1:26" ht="15.75" customHeight="1">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spans="1:26" ht="15.75" customHeight="1">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spans="1:26" ht="15.75" customHeight="1">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row r="982" spans="1:26" ht="15.75" customHeight="1">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row>
    <row r="983" spans="1:26" ht="15.75" customHeight="1">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row>
    <row r="984" spans="1:26" ht="15.75" customHeight="1">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row>
    <row r="985" spans="1:26" ht="15.75" customHeight="1">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row>
    <row r="986" spans="1:26" ht="15.75" customHeight="1">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row>
    <row r="987" spans="1:26" ht="15.75" customHeight="1">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row>
    <row r="988" spans="1:26" ht="15.75" customHeight="1">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row>
    <row r="989" spans="1:26" ht="15.75" customHeight="1">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row>
    <row r="990" spans="1:26" ht="15.75" customHeight="1">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row>
    <row r="991" spans="1:26" ht="15.75" customHeight="1">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row>
    <row r="992" spans="1:26" ht="15.75" customHeight="1">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row>
    <row r="993" spans="1:26" ht="15.75" customHeight="1">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row>
    <row r="994" spans="1:26" ht="15.75" customHeight="1">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row>
    <row r="995" spans="1:26" ht="15.75" customHeight="1">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row>
    <row r="996" spans="1:26" ht="15.75" customHeight="1">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row>
    <row r="997" spans="1:26" ht="15.75" customHeight="1">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row>
    <row r="998" spans="1:26" ht="15.75" customHeight="1">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row>
    <row r="999" spans="1:26" ht="15.75" customHeight="1">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row>
    <row r="1000" spans="1:26" ht="15.75" customHeight="1">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row>
  </sheetData>
  <mergeCells count="3">
    <mergeCell ref="C3:E3"/>
    <mergeCell ref="C5:E7"/>
    <mergeCell ref="C19:D19"/>
  </mergeCells>
  <dataValidations count="1">
    <dataValidation type="list" allowBlank="1" showErrorMessage="1" sqref="D21:D40" xr:uid="{00000000-0002-0000-0600-000000000000}">
      <formula1>$C$54:$C$66</formula1>
    </dataValidation>
  </dataValidations>
  <pageMargins left="0.7" right="0.7" top="0.75" bottom="0.75" header="0" footer="0"/>
  <pageSetup paperSize="9" scale="59"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1000"/>
  <sheetViews>
    <sheetView showGridLines="0" workbookViewId="0">
      <selection activeCell="C3" sqref="C3:J3"/>
    </sheetView>
  </sheetViews>
  <sheetFormatPr defaultColWidth="14.42578125" defaultRowHeight="15" customHeight="1"/>
  <cols>
    <col min="1" max="2" width="1.42578125" customWidth="1"/>
    <col min="3" max="11" width="20.7109375" customWidth="1"/>
    <col min="12" max="13" width="2.5703125" customWidth="1"/>
    <col min="14" max="27" width="7.5703125" hidden="1" customWidth="1"/>
  </cols>
  <sheetData>
    <row r="1" spans="1:27" ht="7.5" customHeight="1">
      <c r="A1" s="1"/>
      <c r="B1" s="1"/>
      <c r="C1" s="122"/>
      <c r="D1" s="1"/>
      <c r="E1" s="122"/>
      <c r="F1" s="1"/>
      <c r="G1" s="1"/>
      <c r="H1" s="1"/>
      <c r="I1" s="1"/>
      <c r="J1" s="1"/>
      <c r="K1" s="1"/>
      <c r="L1" s="1"/>
      <c r="M1" s="1"/>
      <c r="N1" s="1"/>
      <c r="O1" s="1"/>
      <c r="P1" s="1"/>
      <c r="Q1" s="1"/>
      <c r="R1" s="1"/>
      <c r="S1" s="1"/>
      <c r="T1" s="1"/>
      <c r="U1" s="1"/>
      <c r="V1" s="1"/>
      <c r="W1" s="1"/>
      <c r="X1" s="1"/>
      <c r="Y1" s="1"/>
      <c r="Z1" s="1"/>
      <c r="AA1" s="1"/>
    </row>
    <row r="2" spans="1:27" ht="7.5" customHeight="1">
      <c r="A2" s="1"/>
      <c r="B2" s="7"/>
      <c r="C2" s="123"/>
      <c r="D2" s="7"/>
      <c r="E2" s="123"/>
      <c r="F2" s="7"/>
      <c r="G2" s="7"/>
      <c r="H2" s="7"/>
      <c r="I2" s="7"/>
      <c r="J2" s="7"/>
      <c r="K2" s="7"/>
      <c r="L2" s="7"/>
      <c r="M2" s="1"/>
      <c r="N2" s="1"/>
      <c r="O2" s="1"/>
      <c r="P2" s="1"/>
      <c r="Q2" s="1"/>
      <c r="R2" s="1"/>
      <c r="S2" s="1"/>
      <c r="T2" s="1"/>
      <c r="U2" s="1"/>
      <c r="V2" s="1"/>
      <c r="W2" s="1"/>
      <c r="X2" s="1"/>
      <c r="Y2" s="1"/>
      <c r="Z2" s="1"/>
      <c r="AA2" s="1"/>
    </row>
    <row r="3" spans="1:27" ht="15.75">
      <c r="A3" s="1"/>
      <c r="B3" s="7"/>
      <c r="C3" s="483" t="s">
        <v>106</v>
      </c>
      <c r="D3" s="484"/>
      <c r="E3" s="484"/>
      <c r="F3" s="484"/>
      <c r="G3" s="484"/>
      <c r="H3" s="484"/>
      <c r="I3" s="484"/>
      <c r="J3" s="485"/>
      <c r="K3" s="7"/>
      <c r="L3" s="7"/>
      <c r="M3" s="1"/>
      <c r="N3" s="1"/>
      <c r="O3" s="1"/>
      <c r="P3" s="1"/>
      <c r="Q3" s="1"/>
      <c r="R3" s="1"/>
      <c r="S3" s="1"/>
      <c r="T3" s="1"/>
      <c r="U3" s="1"/>
      <c r="V3" s="1"/>
      <c r="W3" s="1"/>
      <c r="X3" s="1"/>
      <c r="Y3" s="1"/>
      <c r="Z3" s="1"/>
      <c r="AA3" s="1"/>
    </row>
    <row r="4" spans="1:27" ht="7.5" customHeight="1">
      <c r="A4" s="1"/>
      <c r="B4" s="7"/>
      <c r="C4" s="123"/>
      <c r="D4" s="7"/>
      <c r="E4" s="123"/>
      <c r="F4" s="7"/>
      <c r="G4" s="7"/>
      <c r="H4" s="7"/>
      <c r="I4" s="7"/>
      <c r="J4" s="7"/>
      <c r="K4" s="7"/>
      <c r="L4" s="7"/>
      <c r="M4" s="1"/>
      <c r="N4" s="1"/>
      <c r="O4" s="1"/>
      <c r="P4" s="1"/>
      <c r="Q4" s="1"/>
      <c r="R4" s="1"/>
      <c r="S4" s="1"/>
      <c r="T4" s="1"/>
      <c r="U4" s="1"/>
      <c r="V4" s="1"/>
      <c r="W4" s="1"/>
      <c r="X4" s="1"/>
      <c r="Y4" s="1"/>
      <c r="Z4" s="1"/>
      <c r="AA4" s="1"/>
    </row>
    <row r="5" spans="1:27">
      <c r="A5" s="1"/>
      <c r="B5" s="7"/>
      <c r="C5" s="124" t="s">
        <v>21</v>
      </c>
      <c r="D5" s="125" t="str">
        <f>IF('START - AWARD DETAILS'!$D$13="","",'START - AWARD DETAILS'!$D$13)</f>
        <v/>
      </c>
      <c r="E5" s="126"/>
      <c r="F5" s="126"/>
      <c r="G5" s="126"/>
      <c r="H5" s="126"/>
      <c r="I5" s="126"/>
      <c r="J5" s="127"/>
      <c r="K5" s="7"/>
      <c r="L5" s="7"/>
      <c r="M5" s="1"/>
      <c r="N5" s="1"/>
      <c r="O5" s="1"/>
      <c r="P5" s="1"/>
      <c r="Q5" s="1"/>
      <c r="R5" s="1"/>
      <c r="S5" s="1"/>
      <c r="T5" s="1"/>
      <c r="U5" s="1"/>
      <c r="V5" s="1"/>
      <c r="W5" s="1"/>
      <c r="X5" s="1"/>
      <c r="Y5" s="1"/>
      <c r="Z5" s="1"/>
      <c r="AA5" s="1"/>
    </row>
    <row r="6" spans="1:27" ht="7.5" customHeight="1">
      <c r="A6" s="1"/>
      <c r="B6" s="7"/>
      <c r="C6" s="123"/>
      <c r="D6" s="7"/>
      <c r="E6" s="123"/>
      <c r="F6" s="7"/>
      <c r="G6" s="7"/>
      <c r="H6" s="7"/>
      <c r="I6" s="7"/>
      <c r="J6" s="7"/>
      <c r="K6" s="7"/>
      <c r="L6" s="7"/>
      <c r="M6" s="1"/>
      <c r="N6" s="1"/>
      <c r="O6" s="1"/>
      <c r="P6" s="1"/>
      <c r="Q6" s="1"/>
      <c r="R6" s="1"/>
      <c r="S6" s="1"/>
      <c r="T6" s="1"/>
      <c r="U6" s="1"/>
      <c r="V6" s="1"/>
      <c r="W6" s="1"/>
      <c r="X6" s="1"/>
      <c r="Y6" s="1"/>
      <c r="Z6" s="1"/>
      <c r="AA6" s="1"/>
    </row>
    <row r="7" spans="1:27">
      <c r="A7" s="1"/>
      <c r="B7" s="7"/>
      <c r="C7" s="128" t="s">
        <v>22</v>
      </c>
      <c r="D7" s="129" t="str">
        <f>IF('START - AWARD DETAILS'!$D$14="","",'START - AWARD DETAILS'!$D$14)</f>
        <v/>
      </c>
      <c r="E7" s="130"/>
      <c r="F7" s="131"/>
      <c r="G7" s="131"/>
      <c r="H7" s="131"/>
      <c r="I7" s="131"/>
      <c r="J7" s="132"/>
      <c r="K7" s="7"/>
      <c r="L7" s="7"/>
      <c r="M7" s="1"/>
      <c r="N7" s="1"/>
      <c r="O7" s="1"/>
      <c r="P7" s="1"/>
      <c r="Q7" s="1"/>
      <c r="R7" s="1"/>
      <c r="S7" s="1"/>
      <c r="T7" s="1"/>
      <c r="U7" s="1"/>
      <c r="V7" s="1"/>
      <c r="W7" s="1"/>
      <c r="X7" s="1"/>
      <c r="Y7" s="1"/>
      <c r="Z7" s="1"/>
      <c r="AA7" s="1"/>
    </row>
    <row r="8" spans="1:27" ht="7.5" customHeight="1">
      <c r="A8" s="1"/>
      <c r="B8" s="7"/>
      <c r="C8" s="123"/>
      <c r="D8" s="7"/>
      <c r="E8" s="123"/>
      <c r="F8" s="7"/>
      <c r="G8" s="7"/>
      <c r="H8" s="7"/>
      <c r="I8" s="7"/>
      <c r="J8" s="7"/>
      <c r="K8" s="7"/>
      <c r="L8" s="7"/>
      <c r="M8" s="1"/>
      <c r="N8" s="1"/>
      <c r="O8" s="1"/>
      <c r="P8" s="1"/>
      <c r="Q8" s="1"/>
      <c r="R8" s="1"/>
      <c r="S8" s="1"/>
      <c r="T8" s="1"/>
      <c r="U8" s="1"/>
      <c r="V8" s="1"/>
      <c r="W8" s="1"/>
      <c r="X8" s="1"/>
      <c r="Y8" s="1"/>
      <c r="Z8" s="1"/>
      <c r="AA8" s="1"/>
    </row>
    <row r="9" spans="1:27" ht="177" customHeight="1">
      <c r="A9" s="1"/>
      <c r="B9" s="7"/>
      <c r="C9" s="473" t="s">
        <v>107</v>
      </c>
      <c r="D9" s="458"/>
      <c r="E9" s="458"/>
      <c r="F9" s="458"/>
      <c r="G9" s="458"/>
      <c r="H9" s="458"/>
      <c r="I9" s="458"/>
      <c r="J9" s="458"/>
      <c r="K9" s="460"/>
      <c r="L9" s="7"/>
      <c r="M9" s="1"/>
      <c r="N9" s="1" t="s">
        <v>108</v>
      </c>
      <c r="O9" s="1" t="s">
        <v>109</v>
      </c>
      <c r="P9" s="1" t="s">
        <v>110</v>
      </c>
      <c r="Q9" s="1"/>
      <c r="R9" s="1"/>
      <c r="S9" s="1"/>
      <c r="T9" s="1"/>
      <c r="U9" s="1"/>
      <c r="V9" s="1"/>
      <c r="W9" s="1"/>
      <c r="X9" s="1"/>
      <c r="Y9" s="1"/>
      <c r="Z9" s="1"/>
      <c r="AA9" s="1"/>
    </row>
    <row r="10" spans="1:27" ht="7.5" customHeight="1">
      <c r="A10" s="1"/>
      <c r="B10" s="7"/>
      <c r="C10" s="123"/>
      <c r="D10" s="7"/>
      <c r="E10" s="123"/>
      <c r="F10" s="7"/>
      <c r="G10" s="7"/>
      <c r="H10" s="7"/>
      <c r="I10" s="7"/>
      <c r="J10" s="7"/>
      <c r="K10" s="7"/>
      <c r="L10" s="7"/>
      <c r="M10" s="1"/>
      <c r="N10" s="1"/>
      <c r="O10" s="1"/>
      <c r="P10" s="1"/>
      <c r="Q10" s="1"/>
      <c r="R10" s="1"/>
      <c r="S10" s="1"/>
      <c r="T10" s="1"/>
      <c r="U10" s="1"/>
      <c r="V10" s="1"/>
      <c r="W10" s="1"/>
      <c r="X10" s="1"/>
      <c r="Y10" s="1"/>
      <c r="Z10" s="1"/>
      <c r="AA10" s="1"/>
    </row>
    <row r="11" spans="1:27" ht="30" customHeight="1">
      <c r="A11" s="1"/>
      <c r="B11" s="7"/>
      <c r="C11" s="133" t="s">
        <v>111</v>
      </c>
      <c r="D11" s="134" t="s">
        <v>69</v>
      </c>
      <c r="E11" s="135" t="s">
        <v>112</v>
      </c>
      <c r="F11" s="134" t="s">
        <v>113</v>
      </c>
      <c r="G11" s="134" t="s">
        <v>114</v>
      </c>
      <c r="H11" s="134" t="s">
        <v>115</v>
      </c>
      <c r="I11" s="136" t="s">
        <v>116</v>
      </c>
      <c r="J11" s="137" t="s">
        <v>117</v>
      </c>
      <c r="K11" s="138" t="s">
        <v>118</v>
      </c>
      <c r="L11" s="7"/>
      <c r="M11" s="1"/>
      <c r="N11" s="1">
        <v>0</v>
      </c>
      <c r="O11" s="1">
        <v>0</v>
      </c>
      <c r="P11" s="1">
        <v>0</v>
      </c>
      <c r="Q11" s="1"/>
      <c r="R11" s="1"/>
      <c r="S11" s="1"/>
      <c r="T11" s="1"/>
      <c r="U11" s="1"/>
      <c r="V11" s="1"/>
      <c r="W11" s="1"/>
      <c r="X11" s="1"/>
      <c r="Y11" s="1"/>
      <c r="Z11" s="1"/>
      <c r="AA11" s="1"/>
    </row>
    <row r="12" spans="1:27">
      <c r="A12" s="1"/>
      <c r="B12" s="7"/>
      <c r="C12" s="139"/>
      <c r="D12" s="140"/>
      <c r="E12" s="141" t="str">
        <f>IFERROR(VLOOKUP($D12,'START - AWARD DETAILS'!$C$21:$D$40,2,0),"")</f>
        <v/>
      </c>
      <c r="F12" s="140"/>
      <c r="G12" s="140"/>
      <c r="H12" s="142"/>
      <c r="I12" s="143"/>
      <c r="J12" s="144">
        <f t="shared" ref="J12:J61" si="0">SUM(H12:I12)</f>
        <v>0</v>
      </c>
      <c r="K12" s="145">
        <f t="shared" ref="K12:K61" si="1">IF(E12="HEI (UK)",0.8,1)</f>
        <v>1</v>
      </c>
      <c r="L12" s="7"/>
      <c r="M12" s="1"/>
      <c r="N12" s="1">
        <f t="shared" ref="N12:P12" si="2">IF(COUNTIF(D$11:D12,D12)=1,N11+1,N11)</f>
        <v>0</v>
      </c>
      <c r="O12" s="1">
        <f t="shared" si="2"/>
        <v>1</v>
      </c>
      <c r="P12" s="1">
        <f t="shared" si="2"/>
        <v>0</v>
      </c>
      <c r="Q12" s="1"/>
      <c r="R12" s="1"/>
      <c r="S12" s="1"/>
      <c r="T12" s="1"/>
      <c r="U12" s="1"/>
      <c r="V12" s="1"/>
      <c r="W12" s="1"/>
      <c r="X12" s="1"/>
      <c r="Y12" s="1"/>
      <c r="Z12" s="1"/>
      <c r="AA12" s="1"/>
    </row>
    <row r="13" spans="1:27">
      <c r="A13" s="1"/>
      <c r="B13" s="7"/>
      <c r="C13" s="146"/>
      <c r="D13" s="140"/>
      <c r="E13" s="141" t="str">
        <f>IFERROR(VLOOKUP($D13,'START - AWARD DETAILS'!$C$21:$D$40,2,0),"")</f>
        <v/>
      </c>
      <c r="F13" s="140"/>
      <c r="G13" s="140"/>
      <c r="H13" s="142"/>
      <c r="I13" s="143"/>
      <c r="J13" s="144">
        <f t="shared" si="0"/>
        <v>0</v>
      </c>
      <c r="K13" s="145">
        <f t="shared" si="1"/>
        <v>1</v>
      </c>
      <c r="L13" s="7"/>
      <c r="M13" s="1"/>
      <c r="N13" s="1">
        <f t="shared" ref="N13:P13" si="3">IF(COUNTIF(D$11:D13,D13)=1,N12+1,N12)</f>
        <v>0</v>
      </c>
      <c r="O13" s="1">
        <f t="shared" si="3"/>
        <v>1</v>
      </c>
      <c r="P13" s="1">
        <f t="shared" si="3"/>
        <v>0</v>
      </c>
      <c r="Q13" s="1"/>
      <c r="R13" s="1"/>
      <c r="S13" s="1"/>
      <c r="T13" s="1"/>
      <c r="U13" s="1"/>
      <c r="V13" s="1"/>
      <c r="W13" s="1"/>
      <c r="X13" s="1"/>
      <c r="Y13" s="1"/>
      <c r="Z13" s="1"/>
      <c r="AA13" s="1"/>
    </row>
    <row r="14" spans="1:27">
      <c r="A14" s="1"/>
      <c r="B14" s="7"/>
      <c r="C14" s="146"/>
      <c r="D14" s="140"/>
      <c r="E14" s="141" t="str">
        <f>IFERROR(VLOOKUP($D14,'START - AWARD DETAILS'!$C$21:$D$40,2,0),"")</f>
        <v/>
      </c>
      <c r="F14" s="140"/>
      <c r="G14" s="140"/>
      <c r="H14" s="142"/>
      <c r="I14" s="143"/>
      <c r="J14" s="144">
        <f t="shared" si="0"/>
        <v>0</v>
      </c>
      <c r="K14" s="145">
        <f t="shared" si="1"/>
        <v>1</v>
      </c>
      <c r="L14" s="7"/>
      <c r="M14" s="1"/>
      <c r="N14" s="1">
        <f t="shared" ref="N14:P14" si="4">IF(COUNTIF(D$11:D14,D14)=1,N13+1,N13)</f>
        <v>0</v>
      </c>
      <c r="O14" s="1">
        <f t="shared" si="4"/>
        <v>1</v>
      </c>
      <c r="P14" s="1">
        <f t="shared" si="4"/>
        <v>0</v>
      </c>
      <c r="Q14" s="1"/>
      <c r="R14" s="1"/>
      <c r="S14" s="1"/>
      <c r="T14" s="1"/>
      <c r="U14" s="1"/>
      <c r="V14" s="1"/>
      <c r="W14" s="1"/>
      <c r="X14" s="1"/>
      <c r="Y14" s="1"/>
      <c r="Z14" s="1"/>
      <c r="AA14" s="1"/>
    </row>
    <row r="15" spans="1:27">
      <c r="A15" s="1"/>
      <c r="B15" s="7"/>
      <c r="C15" s="146"/>
      <c r="D15" s="140"/>
      <c r="E15" s="141" t="str">
        <f>IFERROR(VLOOKUP($D15,'START - AWARD DETAILS'!$C$21:$D$40,2,0),"")</f>
        <v/>
      </c>
      <c r="F15" s="140"/>
      <c r="G15" s="140"/>
      <c r="H15" s="142"/>
      <c r="I15" s="143"/>
      <c r="J15" s="144">
        <f t="shared" si="0"/>
        <v>0</v>
      </c>
      <c r="K15" s="145">
        <f t="shared" si="1"/>
        <v>1</v>
      </c>
      <c r="L15" s="7"/>
      <c r="M15" s="1"/>
      <c r="N15" s="1">
        <f t="shared" ref="N15:P15" si="5">IF(COUNTIF(D$11:D15,D15)=1,N14+1,N14)</f>
        <v>0</v>
      </c>
      <c r="O15" s="1">
        <f t="shared" si="5"/>
        <v>1</v>
      </c>
      <c r="P15" s="1">
        <f t="shared" si="5"/>
        <v>0</v>
      </c>
      <c r="Q15" s="1"/>
      <c r="R15" s="1"/>
      <c r="S15" s="1"/>
      <c r="T15" s="1"/>
      <c r="U15" s="1"/>
      <c r="V15" s="1"/>
      <c r="W15" s="1"/>
      <c r="X15" s="1"/>
      <c r="Y15" s="1"/>
      <c r="Z15" s="1"/>
      <c r="AA15" s="1"/>
    </row>
    <row r="16" spans="1:27">
      <c r="A16" s="1"/>
      <c r="B16" s="7"/>
      <c r="C16" s="146"/>
      <c r="D16" s="140"/>
      <c r="E16" s="141" t="str">
        <f>IFERROR(VLOOKUP($D16,'START - AWARD DETAILS'!$C$21:$D$40,2,0),"")</f>
        <v/>
      </c>
      <c r="F16" s="140"/>
      <c r="G16" s="140"/>
      <c r="H16" s="142"/>
      <c r="I16" s="143"/>
      <c r="J16" s="144">
        <f t="shared" si="0"/>
        <v>0</v>
      </c>
      <c r="K16" s="145">
        <f t="shared" si="1"/>
        <v>1</v>
      </c>
      <c r="L16" s="7"/>
      <c r="M16" s="1"/>
      <c r="N16" s="1">
        <f t="shared" ref="N16:P16" si="6">IF(COUNTIF(D$11:D16,D16)=1,N15+1,N15)</f>
        <v>0</v>
      </c>
      <c r="O16" s="1">
        <f t="shared" si="6"/>
        <v>1</v>
      </c>
      <c r="P16" s="1">
        <f t="shared" si="6"/>
        <v>0</v>
      </c>
      <c r="Q16" s="1"/>
      <c r="R16" s="1"/>
      <c r="S16" s="1"/>
      <c r="T16" s="1"/>
      <c r="U16" s="1"/>
      <c r="V16" s="1"/>
      <c r="W16" s="1"/>
      <c r="X16" s="1"/>
      <c r="Y16" s="1"/>
      <c r="Z16" s="1"/>
      <c r="AA16" s="1"/>
    </row>
    <row r="17" spans="1:27">
      <c r="A17" s="1"/>
      <c r="B17" s="7"/>
      <c r="C17" s="146"/>
      <c r="D17" s="140"/>
      <c r="E17" s="141" t="str">
        <f>IFERROR(VLOOKUP($D17,'START - AWARD DETAILS'!$C$21:$D$40,2,0),"")</f>
        <v/>
      </c>
      <c r="F17" s="140"/>
      <c r="G17" s="140"/>
      <c r="H17" s="142"/>
      <c r="I17" s="143"/>
      <c r="J17" s="144">
        <f t="shared" si="0"/>
        <v>0</v>
      </c>
      <c r="K17" s="145">
        <f t="shared" si="1"/>
        <v>1</v>
      </c>
      <c r="L17" s="7"/>
      <c r="M17" s="1"/>
      <c r="N17" s="1">
        <f t="shared" ref="N17:P17" si="7">IF(COUNTIF(D$11:D17,D17)=1,N16+1,N16)</f>
        <v>0</v>
      </c>
      <c r="O17" s="1">
        <f t="shared" si="7"/>
        <v>1</v>
      </c>
      <c r="P17" s="1">
        <f t="shared" si="7"/>
        <v>0</v>
      </c>
      <c r="Q17" s="1"/>
      <c r="R17" s="1"/>
      <c r="S17" s="1"/>
      <c r="T17" s="1"/>
      <c r="U17" s="1"/>
      <c r="V17" s="1"/>
      <c r="W17" s="1"/>
      <c r="X17" s="1"/>
      <c r="Y17" s="1"/>
      <c r="Z17" s="1"/>
      <c r="AA17" s="1"/>
    </row>
    <row r="18" spans="1:27">
      <c r="A18" s="1"/>
      <c r="B18" s="7"/>
      <c r="C18" s="146"/>
      <c r="D18" s="140"/>
      <c r="E18" s="141" t="str">
        <f>IFERROR(VLOOKUP($D18,'START - AWARD DETAILS'!$C$21:$D$40,2,0),"")</f>
        <v/>
      </c>
      <c r="F18" s="140"/>
      <c r="G18" s="140"/>
      <c r="H18" s="142"/>
      <c r="I18" s="143"/>
      <c r="J18" s="144">
        <f t="shared" si="0"/>
        <v>0</v>
      </c>
      <c r="K18" s="145">
        <f t="shared" si="1"/>
        <v>1</v>
      </c>
      <c r="L18" s="7"/>
      <c r="M18" s="1"/>
      <c r="N18" s="1">
        <f t="shared" ref="N18:P18" si="8">IF(COUNTIF(D$11:D18,D18)=1,N17+1,N17)</f>
        <v>0</v>
      </c>
      <c r="O18" s="1">
        <f t="shared" si="8"/>
        <v>1</v>
      </c>
      <c r="P18" s="1">
        <f t="shared" si="8"/>
        <v>0</v>
      </c>
      <c r="Q18" s="1"/>
      <c r="R18" s="1"/>
      <c r="S18" s="1"/>
      <c r="T18" s="1"/>
      <c r="U18" s="1"/>
      <c r="V18" s="1"/>
      <c r="W18" s="1"/>
      <c r="X18" s="1"/>
      <c r="Y18" s="1"/>
      <c r="Z18" s="1"/>
      <c r="AA18" s="1"/>
    </row>
    <row r="19" spans="1:27">
      <c r="A19" s="1"/>
      <c r="B19" s="7"/>
      <c r="C19" s="146"/>
      <c r="D19" s="140"/>
      <c r="E19" s="141" t="str">
        <f>IFERROR(VLOOKUP($D19,'START - AWARD DETAILS'!$C$21:$D$40,2,0),"")</f>
        <v/>
      </c>
      <c r="F19" s="140"/>
      <c r="G19" s="140"/>
      <c r="H19" s="142"/>
      <c r="I19" s="143"/>
      <c r="J19" s="144">
        <f t="shared" si="0"/>
        <v>0</v>
      </c>
      <c r="K19" s="145">
        <f t="shared" si="1"/>
        <v>1</v>
      </c>
      <c r="L19" s="7"/>
      <c r="M19" s="1"/>
      <c r="N19" s="1">
        <f t="shared" ref="N19:P19" si="9">IF(COUNTIF(D$11:D19,D19)=1,N18+1,N18)</f>
        <v>0</v>
      </c>
      <c r="O19" s="1">
        <f t="shared" si="9"/>
        <v>1</v>
      </c>
      <c r="P19" s="1">
        <f t="shared" si="9"/>
        <v>0</v>
      </c>
      <c r="Q19" s="1"/>
      <c r="R19" s="1"/>
      <c r="S19" s="1"/>
      <c r="T19" s="1"/>
      <c r="U19" s="1"/>
      <c r="V19" s="1"/>
      <c r="W19" s="1"/>
      <c r="X19" s="1"/>
      <c r="Y19" s="1"/>
      <c r="Z19" s="1"/>
      <c r="AA19" s="1"/>
    </row>
    <row r="20" spans="1:27">
      <c r="A20" s="1"/>
      <c r="B20" s="7"/>
      <c r="C20" s="146"/>
      <c r="D20" s="140"/>
      <c r="E20" s="141" t="str">
        <f>IFERROR(VLOOKUP($D20,'START - AWARD DETAILS'!$C$21:$D$40,2,0),"")</f>
        <v/>
      </c>
      <c r="F20" s="140"/>
      <c r="G20" s="140"/>
      <c r="H20" s="142"/>
      <c r="I20" s="143"/>
      <c r="J20" s="144">
        <f t="shared" si="0"/>
        <v>0</v>
      </c>
      <c r="K20" s="145">
        <f t="shared" si="1"/>
        <v>1</v>
      </c>
      <c r="L20" s="7"/>
      <c r="M20" s="1"/>
      <c r="N20" s="1">
        <f t="shared" ref="N20:P20" si="10">IF(COUNTIF(D$11:D20,D20)=1,N19+1,N19)</f>
        <v>0</v>
      </c>
      <c r="O20" s="1">
        <f t="shared" si="10"/>
        <v>1</v>
      </c>
      <c r="P20" s="1">
        <f t="shared" si="10"/>
        <v>0</v>
      </c>
      <c r="Q20" s="1"/>
      <c r="R20" s="1"/>
      <c r="S20" s="1"/>
      <c r="T20" s="1"/>
      <c r="U20" s="1"/>
      <c r="V20" s="1"/>
      <c r="W20" s="1"/>
      <c r="X20" s="1"/>
      <c r="Y20" s="1"/>
      <c r="Z20" s="1"/>
      <c r="AA20" s="1"/>
    </row>
    <row r="21" spans="1:27" ht="15.75" customHeight="1">
      <c r="A21" s="1"/>
      <c r="B21" s="7"/>
      <c r="C21" s="146"/>
      <c r="D21" s="140"/>
      <c r="E21" s="141" t="str">
        <f>IFERROR(VLOOKUP($D21,'START - AWARD DETAILS'!$C$21:$D$40,2,0),"")</f>
        <v/>
      </c>
      <c r="F21" s="140"/>
      <c r="G21" s="140"/>
      <c r="H21" s="142"/>
      <c r="I21" s="143"/>
      <c r="J21" s="144">
        <f t="shared" si="0"/>
        <v>0</v>
      </c>
      <c r="K21" s="145">
        <f t="shared" si="1"/>
        <v>1</v>
      </c>
      <c r="L21" s="7"/>
      <c r="M21" s="1"/>
      <c r="N21" s="1">
        <f t="shared" ref="N21:P21" si="11">IF(COUNTIF(D$11:D21,D21)=1,N20+1,N20)</f>
        <v>0</v>
      </c>
      <c r="O21" s="1">
        <f t="shared" si="11"/>
        <v>1</v>
      </c>
      <c r="P21" s="1">
        <f t="shared" si="11"/>
        <v>0</v>
      </c>
      <c r="Q21" s="1"/>
      <c r="R21" s="1"/>
      <c r="S21" s="1"/>
      <c r="T21" s="1"/>
      <c r="U21" s="1"/>
      <c r="V21" s="1"/>
      <c r="W21" s="1"/>
      <c r="X21" s="1"/>
      <c r="Y21" s="1"/>
      <c r="Z21" s="1"/>
      <c r="AA21" s="1"/>
    </row>
    <row r="22" spans="1:27" ht="15.75" customHeight="1">
      <c r="A22" s="1"/>
      <c r="B22" s="7"/>
      <c r="C22" s="146"/>
      <c r="D22" s="140"/>
      <c r="E22" s="141" t="str">
        <f>IFERROR(VLOOKUP($D22,'START - AWARD DETAILS'!$C$21:$D$40,2,0),"")</f>
        <v/>
      </c>
      <c r="F22" s="140"/>
      <c r="G22" s="140"/>
      <c r="H22" s="142"/>
      <c r="I22" s="143"/>
      <c r="J22" s="144">
        <f t="shared" si="0"/>
        <v>0</v>
      </c>
      <c r="K22" s="145">
        <f t="shared" si="1"/>
        <v>1</v>
      </c>
      <c r="L22" s="7"/>
      <c r="M22" s="1"/>
      <c r="N22" s="1">
        <f t="shared" ref="N22:P22" si="12">IF(COUNTIF(D$11:D22,D22)=1,N21+1,N21)</f>
        <v>0</v>
      </c>
      <c r="O22" s="1">
        <f t="shared" si="12"/>
        <v>1</v>
      </c>
      <c r="P22" s="1">
        <f t="shared" si="12"/>
        <v>0</v>
      </c>
      <c r="Q22" s="1"/>
      <c r="R22" s="1"/>
      <c r="S22" s="1"/>
      <c r="T22" s="1"/>
      <c r="U22" s="1"/>
      <c r="V22" s="1"/>
      <c r="W22" s="1"/>
      <c r="X22" s="1"/>
      <c r="Y22" s="1"/>
      <c r="Z22" s="1"/>
      <c r="AA22" s="1"/>
    </row>
    <row r="23" spans="1:27" ht="15.75" customHeight="1">
      <c r="A23" s="1"/>
      <c r="B23" s="7"/>
      <c r="C23" s="146"/>
      <c r="D23" s="140"/>
      <c r="E23" s="141" t="str">
        <f>IFERROR(VLOOKUP($D23,'START - AWARD DETAILS'!$C$21:$D$40,2,0),"")</f>
        <v/>
      </c>
      <c r="F23" s="140"/>
      <c r="G23" s="140"/>
      <c r="H23" s="142"/>
      <c r="I23" s="143"/>
      <c r="J23" s="144">
        <f t="shared" si="0"/>
        <v>0</v>
      </c>
      <c r="K23" s="145">
        <f t="shared" si="1"/>
        <v>1</v>
      </c>
      <c r="L23" s="7"/>
      <c r="M23" s="1"/>
      <c r="N23" s="1">
        <f t="shared" ref="N23:P23" si="13">IF(COUNTIF(D$11:D23,D23)=1,N22+1,N22)</f>
        <v>0</v>
      </c>
      <c r="O23" s="1">
        <f t="shared" si="13"/>
        <v>1</v>
      </c>
      <c r="P23" s="1">
        <f t="shared" si="13"/>
        <v>0</v>
      </c>
      <c r="Q23" s="1"/>
      <c r="R23" s="1"/>
      <c r="S23" s="1"/>
      <c r="T23" s="1"/>
      <c r="U23" s="1"/>
      <c r="V23" s="1"/>
      <c r="W23" s="1"/>
      <c r="X23" s="1"/>
      <c r="Y23" s="1"/>
      <c r="Z23" s="1"/>
      <c r="AA23" s="1"/>
    </row>
    <row r="24" spans="1:27" ht="15.75" customHeight="1">
      <c r="A24" s="1"/>
      <c r="B24" s="7"/>
      <c r="C24" s="146"/>
      <c r="D24" s="140"/>
      <c r="E24" s="141" t="str">
        <f>IFERROR(VLOOKUP($D24,'START - AWARD DETAILS'!$C$21:$D$40,2,0),"")</f>
        <v/>
      </c>
      <c r="F24" s="140"/>
      <c r="G24" s="140"/>
      <c r="H24" s="142"/>
      <c r="I24" s="143"/>
      <c r="J24" s="144">
        <f t="shared" si="0"/>
        <v>0</v>
      </c>
      <c r="K24" s="145">
        <f t="shared" si="1"/>
        <v>1</v>
      </c>
      <c r="L24" s="7"/>
      <c r="M24" s="1"/>
      <c r="N24" s="1">
        <f t="shared" ref="N24:P24" si="14">IF(COUNTIF(D$11:D24,D24)=1,N23+1,N23)</f>
        <v>0</v>
      </c>
      <c r="O24" s="1">
        <f t="shared" si="14"/>
        <v>1</v>
      </c>
      <c r="P24" s="1">
        <f t="shared" si="14"/>
        <v>0</v>
      </c>
      <c r="Q24" s="1"/>
      <c r="R24" s="1"/>
      <c r="S24" s="1"/>
      <c r="T24" s="1"/>
      <c r="U24" s="1"/>
      <c r="V24" s="1"/>
      <c r="W24" s="1"/>
      <c r="X24" s="1"/>
      <c r="Y24" s="1"/>
      <c r="Z24" s="1"/>
      <c r="AA24" s="1"/>
    </row>
    <row r="25" spans="1:27" ht="15.75" customHeight="1">
      <c r="A25" s="1"/>
      <c r="B25" s="7"/>
      <c r="C25" s="146"/>
      <c r="D25" s="140"/>
      <c r="E25" s="141" t="str">
        <f>IFERROR(VLOOKUP($D25,'START - AWARD DETAILS'!$C$21:$D$40,2,0),"")</f>
        <v/>
      </c>
      <c r="F25" s="140"/>
      <c r="G25" s="140"/>
      <c r="H25" s="142"/>
      <c r="I25" s="143"/>
      <c r="J25" s="144">
        <f t="shared" si="0"/>
        <v>0</v>
      </c>
      <c r="K25" s="145">
        <f t="shared" si="1"/>
        <v>1</v>
      </c>
      <c r="L25" s="7"/>
      <c r="M25" s="1"/>
      <c r="N25" s="1">
        <f t="shared" ref="N25:P25" si="15">IF(COUNTIF(D$11:D25,D25)=1,N24+1,N24)</f>
        <v>0</v>
      </c>
      <c r="O25" s="1">
        <f t="shared" si="15"/>
        <v>1</v>
      </c>
      <c r="P25" s="1">
        <f t="shared" si="15"/>
        <v>0</v>
      </c>
      <c r="Q25" s="1"/>
      <c r="R25" s="1"/>
      <c r="S25" s="1"/>
      <c r="T25" s="1"/>
      <c r="U25" s="1"/>
      <c r="V25" s="1"/>
      <c r="W25" s="1"/>
      <c r="X25" s="1"/>
      <c r="Y25" s="1"/>
      <c r="Z25" s="1"/>
      <c r="AA25" s="1"/>
    </row>
    <row r="26" spans="1:27" ht="15.75" customHeight="1">
      <c r="A26" s="1"/>
      <c r="B26" s="7"/>
      <c r="C26" s="146"/>
      <c r="D26" s="140"/>
      <c r="E26" s="141" t="str">
        <f>IFERROR(VLOOKUP($D26,'START - AWARD DETAILS'!$C$21:$D$40,2,0),"")</f>
        <v/>
      </c>
      <c r="F26" s="140"/>
      <c r="G26" s="140"/>
      <c r="H26" s="142"/>
      <c r="I26" s="143"/>
      <c r="J26" s="144">
        <f t="shared" si="0"/>
        <v>0</v>
      </c>
      <c r="K26" s="145">
        <f t="shared" si="1"/>
        <v>1</v>
      </c>
      <c r="L26" s="7"/>
      <c r="M26" s="1"/>
      <c r="N26" s="1">
        <f t="shared" ref="N26:P26" si="16">IF(COUNTIF(D$11:D26,D26)=1,N25+1,N25)</f>
        <v>0</v>
      </c>
      <c r="O26" s="1">
        <f t="shared" si="16"/>
        <v>1</v>
      </c>
      <c r="P26" s="1">
        <f t="shared" si="16"/>
        <v>0</v>
      </c>
      <c r="Q26" s="1"/>
      <c r="R26" s="1"/>
      <c r="S26" s="1"/>
      <c r="T26" s="1"/>
      <c r="U26" s="1"/>
      <c r="V26" s="1"/>
      <c r="W26" s="1"/>
      <c r="X26" s="1"/>
      <c r="Y26" s="1"/>
      <c r="Z26" s="1"/>
      <c r="AA26" s="1"/>
    </row>
    <row r="27" spans="1:27" ht="15.75" customHeight="1">
      <c r="A27" s="1"/>
      <c r="B27" s="7"/>
      <c r="C27" s="146"/>
      <c r="D27" s="140"/>
      <c r="E27" s="141" t="str">
        <f>IFERROR(VLOOKUP($D27,'START - AWARD DETAILS'!$C$21:$D$40,2,0),"")</f>
        <v/>
      </c>
      <c r="F27" s="140"/>
      <c r="G27" s="140"/>
      <c r="H27" s="142"/>
      <c r="I27" s="143"/>
      <c r="J27" s="144">
        <f t="shared" si="0"/>
        <v>0</v>
      </c>
      <c r="K27" s="145">
        <f t="shared" si="1"/>
        <v>1</v>
      </c>
      <c r="L27" s="7"/>
      <c r="M27" s="1"/>
      <c r="N27" s="1">
        <f t="shared" ref="N27:P27" si="17">IF(COUNTIF(D$11:D27,D27)=1,N26+1,N26)</f>
        <v>0</v>
      </c>
      <c r="O27" s="1">
        <f t="shared" si="17"/>
        <v>1</v>
      </c>
      <c r="P27" s="1">
        <f t="shared" si="17"/>
        <v>0</v>
      </c>
      <c r="Q27" s="1"/>
      <c r="R27" s="1"/>
      <c r="S27" s="1"/>
      <c r="T27" s="1"/>
      <c r="U27" s="1"/>
      <c r="V27" s="1"/>
      <c r="W27" s="1"/>
      <c r="X27" s="1"/>
      <c r="Y27" s="1"/>
      <c r="Z27" s="1"/>
      <c r="AA27" s="1"/>
    </row>
    <row r="28" spans="1:27" ht="15.75" customHeight="1">
      <c r="A28" s="1"/>
      <c r="B28" s="7"/>
      <c r="C28" s="146"/>
      <c r="D28" s="140"/>
      <c r="E28" s="141" t="str">
        <f>IFERROR(VLOOKUP($D28,'START - AWARD DETAILS'!$C$21:$D$40,2,0),"")</f>
        <v/>
      </c>
      <c r="F28" s="140"/>
      <c r="G28" s="140"/>
      <c r="H28" s="142"/>
      <c r="I28" s="143"/>
      <c r="J28" s="144">
        <f t="shared" si="0"/>
        <v>0</v>
      </c>
      <c r="K28" s="145">
        <f t="shared" si="1"/>
        <v>1</v>
      </c>
      <c r="L28" s="7"/>
      <c r="M28" s="1"/>
      <c r="N28" s="1">
        <f t="shared" ref="N28:P28" si="18">IF(COUNTIF(D$11:D28,D28)=1,N27+1,N27)</f>
        <v>0</v>
      </c>
      <c r="O28" s="1">
        <f t="shared" si="18"/>
        <v>1</v>
      </c>
      <c r="P28" s="1">
        <f t="shared" si="18"/>
        <v>0</v>
      </c>
      <c r="Q28" s="1"/>
      <c r="R28" s="1"/>
      <c r="S28" s="1"/>
      <c r="T28" s="1"/>
      <c r="U28" s="1"/>
      <c r="V28" s="1"/>
      <c r="W28" s="1"/>
      <c r="X28" s="1"/>
      <c r="Y28" s="1"/>
      <c r="Z28" s="1"/>
      <c r="AA28" s="1"/>
    </row>
    <row r="29" spans="1:27" ht="15.75" customHeight="1">
      <c r="A29" s="1"/>
      <c r="B29" s="7"/>
      <c r="C29" s="146"/>
      <c r="D29" s="140"/>
      <c r="E29" s="141" t="str">
        <f>IFERROR(VLOOKUP($D29,'START - AWARD DETAILS'!$C$21:$D$40,2,0),"")</f>
        <v/>
      </c>
      <c r="F29" s="140"/>
      <c r="G29" s="140"/>
      <c r="H29" s="142"/>
      <c r="I29" s="143"/>
      <c r="J29" s="144">
        <f t="shared" si="0"/>
        <v>0</v>
      </c>
      <c r="K29" s="145">
        <f t="shared" si="1"/>
        <v>1</v>
      </c>
      <c r="L29" s="7"/>
      <c r="M29" s="1"/>
      <c r="N29" s="1">
        <f t="shared" ref="N29:P29" si="19">IF(COUNTIF(D$11:D29,D29)=1,N28+1,N28)</f>
        <v>0</v>
      </c>
      <c r="O29" s="1">
        <f t="shared" si="19"/>
        <v>1</v>
      </c>
      <c r="P29" s="1">
        <f t="shared" si="19"/>
        <v>0</v>
      </c>
      <c r="Q29" s="1"/>
      <c r="R29" s="1"/>
      <c r="S29" s="1"/>
      <c r="T29" s="1"/>
      <c r="U29" s="1"/>
      <c r="V29" s="1"/>
      <c r="W29" s="1"/>
      <c r="X29" s="1"/>
      <c r="Y29" s="1"/>
      <c r="Z29" s="1"/>
      <c r="AA29" s="1"/>
    </row>
    <row r="30" spans="1:27" ht="15.75" customHeight="1">
      <c r="A30" s="1"/>
      <c r="B30" s="7"/>
      <c r="C30" s="146"/>
      <c r="D30" s="140"/>
      <c r="E30" s="141" t="str">
        <f>IFERROR(VLOOKUP($D30,'START - AWARD DETAILS'!$C$21:$D$40,2,0),"")</f>
        <v/>
      </c>
      <c r="F30" s="140"/>
      <c r="G30" s="140"/>
      <c r="H30" s="142"/>
      <c r="I30" s="143"/>
      <c r="J30" s="144">
        <f t="shared" si="0"/>
        <v>0</v>
      </c>
      <c r="K30" s="145">
        <f t="shared" si="1"/>
        <v>1</v>
      </c>
      <c r="L30" s="7"/>
      <c r="M30" s="1"/>
      <c r="N30" s="1">
        <f t="shared" ref="N30:P30" si="20">IF(COUNTIF(D$11:D30,D30)=1,N29+1,N29)</f>
        <v>0</v>
      </c>
      <c r="O30" s="1">
        <f t="shared" si="20"/>
        <v>1</v>
      </c>
      <c r="P30" s="1">
        <f t="shared" si="20"/>
        <v>0</v>
      </c>
      <c r="Q30" s="1"/>
      <c r="R30" s="1"/>
      <c r="S30" s="1"/>
      <c r="T30" s="1"/>
      <c r="U30" s="1"/>
      <c r="V30" s="1"/>
      <c r="W30" s="1"/>
      <c r="X30" s="1"/>
      <c r="Y30" s="1"/>
      <c r="Z30" s="1"/>
      <c r="AA30" s="1"/>
    </row>
    <row r="31" spans="1:27" ht="15.75" customHeight="1">
      <c r="A31" s="1"/>
      <c r="B31" s="7"/>
      <c r="C31" s="146"/>
      <c r="D31" s="140"/>
      <c r="E31" s="141" t="str">
        <f>IFERROR(VLOOKUP($D31,'START - AWARD DETAILS'!$C$21:$D$40,2,0),"")</f>
        <v/>
      </c>
      <c r="F31" s="140"/>
      <c r="G31" s="140"/>
      <c r="H31" s="142"/>
      <c r="I31" s="143"/>
      <c r="J31" s="144">
        <f t="shared" si="0"/>
        <v>0</v>
      </c>
      <c r="K31" s="145">
        <f t="shared" si="1"/>
        <v>1</v>
      </c>
      <c r="L31" s="7"/>
      <c r="M31" s="1"/>
      <c r="N31" s="1">
        <f t="shared" ref="N31:P31" si="21">IF(COUNTIF(D$11:D31,D31)=1,N30+1,N30)</f>
        <v>0</v>
      </c>
      <c r="O31" s="1">
        <f t="shared" si="21"/>
        <v>1</v>
      </c>
      <c r="P31" s="1">
        <f t="shared" si="21"/>
        <v>0</v>
      </c>
      <c r="Q31" s="1"/>
      <c r="R31" s="1"/>
      <c r="S31" s="1"/>
      <c r="T31" s="1"/>
      <c r="U31" s="1"/>
      <c r="V31" s="1"/>
      <c r="W31" s="1"/>
      <c r="X31" s="1"/>
      <c r="Y31" s="1"/>
      <c r="Z31" s="1"/>
      <c r="AA31" s="1"/>
    </row>
    <row r="32" spans="1:27" ht="15.75" customHeight="1">
      <c r="A32" s="1"/>
      <c r="B32" s="7"/>
      <c r="C32" s="146"/>
      <c r="D32" s="140"/>
      <c r="E32" s="141" t="str">
        <f>IFERROR(VLOOKUP($D32,'START - AWARD DETAILS'!$C$21:$D$40,2,0),"")</f>
        <v/>
      </c>
      <c r="F32" s="140"/>
      <c r="G32" s="140"/>
      <c r="H32" s="142"/>
      <c r="I32" s="143"/>
      <c r="J32" s="144">
        <f t="shared" si="0"/>
        <v>0</v>
      </c>
      <c r="K32" s="145">
        <f t="shared" si="1"/>
        <v>1</v>
      </c>
      <c r="L32" s="7"/>
      <c r="M32" s="1"/>
      <c r="N32" s="1">
        <f t="shared" ref="N32:P32" si="22">IF(COUNTIF(D$11:D32,D32)=1,N31+1,N31)</f>
        <v>0</v>
      </c>
      <c r="O32" s="1">
        <f t="shared" si="22"/>
        <v>1</v>
      </c>
      <c r="P32" s="1">
        <f t="shared" si="22"/>
        <v>0</v>
      </c>
      <c r="Q32" s="1"/>
      <c r="R32" s="1"/>
      <c r="S32" s="1"/>
      <c r="T32" s="1"/>
      <c r="U32" s="1"/>
      <c r="V32" s="1"/>
      <c r="W32" s="1"/>
      <c r="X32" s="1"/>
      <c r="Y32" s="1"/>
      <c r="Z32" s="1"/>
      <c r="AA32" s="1"/>
    </row>
    <row r="33" spans="1:27" ht="15.75" customHeight="1">
      <c r="A33" s="1"/>
      <c r="B33" s="7"/>
      <c r="C33" s="146"/>
      <c r="D33" s="140"/>
      <c r="E33" s="141" t="str">
        <f>IFERROR(VLOOKUP($D33,'START - AWARD DETAILS'!$C$21:$D$40,2,0),"")</f>
        <v/>
      </c>
      <c r="F33" s="140"/>
      <c r="G33" s="140"/>
      <c r="H33" s="142"/>
      <c r="I33" s="143"/>
      <c r="J33" s="144">
        <f t="shared" si="0"/>
        <v>0</v>
      </c>
      <c r="K33" s="145">
        <f t="shared" si="1"/>
        <v>1</v>
      </c>
      <c r="L33" s="7"/>
      <c r="M33" s="1"/>
      <c r="N33" s="1">
        <f t="shared" ref="N33:P33" si="23">IF(COUNTIF(D$11:D33,D33)=1,N32+1,N32)</f>
        <v>0</v>
      </c>
      <c r="O33" s="1">
        <f t="shared" si="23"/>
        <v>1</v>
      </c>
      <c r="P33" s="1">
        <f t="shared" si="23"/>
        <v>0</v>
      </c>
      <c r="Q33" s="1"/>
      <c r="R33" s="1"/>
      <c r="S33" s="1"/>
      <c r="T33" s="1"/>
      <c r="U33" s="1"/>
      <c r="V33" s="1"/>
      <c r="W33" s="1"/>
      <c r="X33" s="1"/>
      <c r="Y33" s="1"/>
      <c r="Z33" s="1"/>
      <c r="AA33" s="1"/>
    </row>
    <row r="34" spans="1:27" ht="15.75" customHeight="1">
      <c r="A34" s="1"/>
      <c r="B34" s="7"/>
      <c r="C34" s="146"/>
      <c r="D34" s="140"/>
      <c r="E34" s="141" t="str">
        <f>IFERROR(VLOOKUP($D34,'START - AWARD DETAILS'!$C$21:$D$40,2,0),"")</f>
        <v/>
      </c>
      <c r="F34" s="140"/>
      <c r="G34" s="140"/>
      <c r="H34" s="142"/>
      <c r="I34" s="143"/>
      <c r="J34" s="144">
        <f t="shared" si="0"/>
        <v>0</v>
      </c>
      <c r="K34" s="145">
        <f t="shared" si="1"/>
        <v>1</v>
      </c>
      <c r="L34" s="7"/>
      <c r="M34" s="1"/>
      <c r="N34" s="1">
        <f t="shared" ref="N34:P34" si="24">IF(COUNTIF(D$11:D34,D34)=1,N33+1,N33)</f>
        <v>0</v>
      </c>
      <c r="O34" s="1">
        <f t="shared" si="24"/>
        <v>1</v>
      </c>
      <c r="P34" s="1">
        <f t="shared" si="24"/>
        <v>0</v>
      </c>
      <c r="Q34" s="1"/>
      <c r="R34" s="1"/>
      <c r="S34" s="1"/>
      <c r="T34" s="1"/>
      <c r="U34" s="1"/>
      <c r="V34" s="1"/>
      <c r="W34" s="1"/>
      <c r="X34" s="1"/>
      <c r="Y34" s="1"/>
      <c r="Z34" s="1"/>
      <c r="AA34" s="1"/>
    </row>
    <row r="35" spans="1:27" ht="15.75" customHeight="1">
      <c r="A35" s="1"/>
      <c r="B35" s="7"/>
      <c r="C35" s="146"/>
      <c r="D35" s="140"/>
      <c r="E35" s="141" t="str">
        <f>IFERROR(VLOOKUP($D35,'START - AWARD DETAILS'!$C$21:$D$40,2,0),"")</f>
        <v/>
      </c>
      <c r="F35" s="140"/>
      <c r="G35" s="140"/>
      <c r="H35" s="142"/>
      <c r="I35" s="143"/>
      <c r="J35" s="144">
        <f t="shared" si="0"/>
        <v>0</v>
      </c>
      <c r="K35" s="145">
        <f t="shared" si="1"/>
        <v>1</v>
      </c>
      <c r="L35" s="7"/>
      <c r="M35" s="1"/>
      <c r="N35" s="1">
        <f t="shared" ref="N35:P35" si="25">IF(COUNTIF(D$11:D35,D35)=1,N34+1,N34)</f>
        <v>0</v>
      </c>
      <c r="O35" s="1">
        <f t="shared" si="25"/>
        <v>1</v>
      </c>
      <c r="P35" s="1">
        <f t="shared" si="25"/>
        <v>0</v>
      </c>
      <c r="Q35" s="1"/>
      <c r="R35" s="1"/>
      <c r="S35" s="1"/>
      <c r="T35" s="1"/>
      <c r="U35" s="1"/>
      <c r="V35" s="1"/>
      <c r="W35" s="1"/>
      <c r="X35" s="1"/>
      <c r="Y35" s="1"/>
      <c r="Z35" s="1"/>
      <c r="AA35" s="1"/>
    </row>
    <row r="36" spans="1:27" ht="15.75" customHeight="1">
      <c r="A36" s="1"/>
      <c r="B36" s="7"/>
      <c r="C36" s="146"/>
      <c r="D36" s="140"/>
      <c r="E36" s="141" t="str">
        <f>IFERROR(VLOOKUP($D36,'START - AWARD DETAILS'!$C$21:$D$40,2,0),"")</f>
        <v/>
      </c>
      <c r="F36" s="140"/>
      <c r="G36" s="140"/>
      <c r="H36" s="142"/>
      <c r="I36" s="143"/>
      <c r="J36" s="144">
        <f t="shared" si="0"/>
        <v>0</v>
      </c>
      <c r="K36" s="145">
        <f t="shared" si="1"/>
        <v>1</v>
      </c>
      <c r="L36" s="7"/>
      <c r="M36" s="1"/>
      <c r="N36" s="1">
        <f t="shared" ref="N36:P36" si="26">IF(COUNTIF(D$11:D36,D36)=1,N35+1,N35)</f>
        <v>0</v>
      </c>
      <c r="O36" s="1">
        <f t="shared" si="26"/>
        <v>1</v>
      </c>
      <c r="P36" s="1">
        <f t="shared" si="26"/>
        <v>0</v>
      </c>
      <c r="Q36" s="1"/>
      <c r="R36" s="1"/>
      <c r="S36" s="1"/>
      <c r="T36" s="1"/>
      <c r="U36" s="1"/>
      <c r="V36" s="1"/>
      <c r="W36" s="1"/>
      <c r="X36" s="1"/>
      <c r="Y36" s="1"/>
      <c r="Z36" s="1"/>
      <c r="AA36" s="1"/>
    </row>
    <row r="37" spans="1:27" ht="15.75" customHeight="1">
      <c r="A37" s="1"/>
      <c r="B37" s="7"/>
      <c r="C37" s="146"/>
      <c r="D37" s="140"/>
      <c r="E37" s="141" t="str">
        <f>IFERROR(VLOOKUP($D37,'START - AWARD DETAILS'!$C$21:$D$40,2,0),"")</f>
        <v/>
      </c>
      <c r="F37" s="140"/>
      <c r="G37" s="140"/>
      <c r="H37" s="142"/>
      <c r="I37" s="143"/>
      <c r="J37" s="144">
        <f t="shared" si="0"/>
        <v>0</v>
      </c>
      <c r="K37" s="145">
        <f t="shared" si="1"/>
        <v>1</v>
      </c>
      <c r="L37" s="7"/>
      <c r="M37" s="1"/>
      <c r="N37" s="1">
        <f t="shared" ref="N37:P37" si="27">IF(COUNTIF(D$11:D37,D37)=1,N36+1,N36)</f>
        <v>0</v>
      </c>
      <c r="O37" s="1">
        <f t="shared" si="27"/>
        <v>1</v>
      </c>
      <c r="P37" s="1">
        <f t="shared" si="27"/>
        <v>0</v>
      </c>
      <c r="Q37" s="1"/>
      <c r="R37" s="1"/>
      <c r="S37" s="1"/>
      <c r="T37" s="1"/>
      <c r="U37" s="1"/>
      <c r="V37" s="1"/>
      <c r="W37" s="1"/>
      <c r="X37" s="1"/>
      <c r="Y37" s="1"/>
      <c r="Z37" s="1"/>
      <c r="AA37" s="1"/>
    </row>
    <row r="38" spans="1:27" ht="15.75" customHeight="1">
      <c r="A38" s="1"/>
      <c r="B38" s="7"/>
      <c r="C38" s="146"/>
      <c r="D38" s="140"/>
      <c r="E38" s="141" t="str">
        <f>IFERROR(VLOOKUP($D38,'START - AWARD DETAILS'!$C$21:$D$40,2,0),"")</f>
        <v/>
      </c>
      <c r="F38" s="140"/>
      <c r="G38" s="140"/>
      <c r="H38" s="142"/>
      <c r="I38" s="143"/>
      <c r="J38" s="144">
        <f t="shared" si="0"/>
        <v>0</v>
      </c>
      <c r="K38" s="145">
        <f t="shared" si="1"/>
        <v>1</v>
      </c>
      <c r="L38" s="7"/>
      <c r="M38" s="1"/>
      <c r="N38" s="1">
        <f t="shared" ref="N38:P38" si="28">IF(COUNTIF(D$11:D38,D38)=1,N37+1,N37)</f>
        <v>0</v>
      </c>
      <c r="O38" s="1">
        <f t="shared" si="28"/>
        <v>1</v>
      </c>
      <c r="P38" s="1">
        <f t="shared" si="28"/>
        <v>0</v>
      </c>
      <c r="Q38" s="1"/>
      <c r="R38" s="1"/>
      <c r="S38" s="1"/>
      <c r="T38" s="1"/>
      <c r="U38" s="1"/>
      <c r="V38" s="1"/>
      <c r="W38" s="1"/>
      <c r="X38" s="1"/>
      <c r="Y38" s="1"/>
      <c r="Z38" s="1"/>
      <c r="AA38" s="1"/>
    </row>
    <row r="39" spans="1:27" ht="15.75" customHeight="1">
      <c r="A39" s="1"/>
      <c r="B39" s="7"/>
      <c r="C39" s="146"/>
      <c r="D39" s="140"/>
      <c r="E39" s="141" t="str">
        <f>IFERROR(VLOOKUP($D39,'START - AWARD DETAILS'!$C$21:$D$40,2,0),"")</f>
        <v/>
      </c>
      <c r="F39" s="140"/>
      <c r="G39" s="140"/>
      <c r="H39" s="142"/>
      <c r="I39" s="143"/>
      <c r="J39" s="144">
        <f t="shared" si="0"/>
        <v>0</v>
      </c>
      <c r="K39" s="145">
        <f t="shared" si="1"/>
        <v>1</v>
      </c>
      <c r="L39" s="7"/>
      <c r="M39" s="1"/>
      <c r="N39" s="1">
        <f t="shared" ref="N39:P39" si="29">IF(COUNTIF(D$11:D39,D39)=1,N38+1,N38)</f>
        <v>0</v>
      </c>
      <c r="O39" s="1">
        <f t="shared" si="29"/>
        <v>1</v>
      </c>
      <c r="P39" s="1">
        <f t="shared" si="29"/>
        <v>0</v>
      </c>
      <c r="Q39" s="1"/>
      <c r="R39" s="1"/>
      <c r="S39" s="1"/>
      <c r="T39" s="1"/>
      <c r="U39" s="1"/>
      <c r="V39" s="1"/>
      <c r="W39" s="1"/>
      <c r="X39" s="1"/>
      <c r="Y39" s="1"/>
      <c r="Z39" s="1"/>
      <c r="AA39" s="1"/>
    </row>
    <row r="40" spans="1:27" ht="15.75" customHeight="1">
      <c r="A40" s="1"/>
      <c r="B40" s="7"/>
      <c r="C40" s="146"/>
      <c r="D40" s="140"/>
      <c r="E40" s="141" t="str">
        <f>IFERROR(VLOOKUP($D40,'START - AWARD DETAILS'!$C$21:$D$40,2,0),"")</f>
        <v/>
      </c>
      <c r="F40" s="140"/>
      <c r="G40" s="140"/>
      <c r="H40" s="142"/>
      <c r="I40" s="143"/>
      <c r="J40" s="144">
        <f t="shared" si="0"/>
        <v>0</v>
      </c>
      <c r="K40" s="145">
        <f t="shared" si="1"/>
        <v>1</v>
      </c>
      <c r="L40" s="7"/>
      <c r="M40" s="1"/>
      <c r="N40" s="1">
        <f t="shared" ref="N40:P40" si="30">IF(COUNTIF(D$11:D40,D40)=1,N39+1,N39)</f>
        <v>0</v>
      </c>
      <c r="O40" s="1">
        <f t="shared" si="30"/>
        <v>1</v>
      </c>
      <c r="P40" s="1">
        <f t="shared" si="30"/>
        <v>0</v>
      </c>
      <c r="Q40" s="1"/>
      <c r="R40" s="1"/>
      <c r="S40" s="1"/>
      <c r="T40" s="1"/>
      <c r="U40" s="1"/>
      <c r="V40" s="1"/>
      <c r="W40" s="1"/>
      <c r="X40" s="1"/>
      <c r="Y40" s="1"/>
      <c r="Z40" s="1"/>
      <c r="AA40" s="1"/>
    </row>
    <row r="41" spans="1:27" ht="15.75" customHeight="1">
      <c r="A41" s="1"/>
      <c r="B41" s="7"/>
      <c r="C41" s="146"/>
      <c r="D41" s="140"/>
      <c r="E41" s="141" t="str">
        <f>IFERROR(VLOOKUP($D41,'START - AWARD DETAILS'!$C$21:$D$40,2,0),"")</f>
        <v/>
      </c>
      <c r="F41" s="140"/>
      <c r="G41" s="140"/>
      <c r="H41" s="142"/>
      <c r="I41" s="143"/>
      <c r="J41" s="144">
        <f t="shared" si="0"/>
        <v>0</v>
      </c>
      <c r="K41" s="145">
        <f t="shared" si="1"/>
        <v>1</v>
      </c>
      <c r="L41" s="7"/>
      <c r="M41" s="1"/>
      <c r="N41" s="1">
        <f t="shared" ref="N41:P41" si="31">IF(COUNTIF(D$11:D41,D41)=1,N40+1,N40)</f>
        <v>0</v>
      </c>
      <c r="O41" s="1">
        <f t="shared" si="31"/>
        <v>1</v>
      </c>
      <c r="P41" s="1">
        <f t="shared" si="31"/>
        <v>0</v>
      </c>
      <c r="Q41" s="1"/>
      <c r="R41" s="1"/>
      <c r="S41" s="1"/>
      <c r="T41" s="1"/>
      <c r="U41" s="1"/>
      <c r="V41" s="1"/>
      <c r="W41" s="1"/>
      <c r="X41" s="1"/>
      <c r="Y41" s="1"/>
      <c r="Z41" s="1"/>
      <c r="AA41" s="1"/>
    </row>
    <row r="42" spans="1:27" ht="15.75" customHeight="1">
      <c r="A42" s="1"/>
      <c r="B42" s="7"/>
      <c r="C42" s="146"/>
      <c r="D42" s="140"/>
      <c r="E42" s="141" t="str">
        <f>IFERROR(VLOOKUP($D42,'START - AWARD DETAILS'!$C$21:$D$40,2,0),"")</f>
        <v/>
      </c>
      <c r="F42" s="140"/>
      <c r="G42" s="140"/>
      <c r="H42" s="142"/>
      <c r="I42" s="143"/>
      <c r="J42" s="144">
        <f t="shared" si="0"/>
        <v>0</v>
      </c>
      <c r="K42" s="145">
        <f t="shared" si="1"/>
        <v>1</v>
      </c>
      <c r="L42" s="7"/>
      <c r="M42" s="1"/>
      <c r="N42" s="1">
        <f t="shared" ref="N42:P42" si="32">IF(COUNTIF(D$11:D42,D42)=1,N41+1,N41)</f>
        <v>0</v>
      </c>
      <c r="O42" s="1">
        <f t="shared" si="32"/>
        <v>1</v>
      </c>
      <c r="P42" s="1">
        <f t="shared" si="32"/>
        <v>0</v>
      </c>
      <c r="Q42" s="1"/>
      <c r="R42" s="1"/>
      <c r="S42" s="1"/>
      <c r="T42" s="1"/>
      <c r="U42" s="1"/>
      <c r="V42" s="1"/>
      <c r="W42" s="1"/>
      <c r="X42" s="1"/>
      <c r="Y42" s="1"/>
      <c r="Z42" s="1"/>
      <c r="AA42" s="1"/>
    </row>
    <row r="43" spans="1:27" ht="15.75" customHeight="1">
      <c r="A43" s="1"/>
      <c r="B43" s="7"/>
      <c r="C43" s="146"/>
      <c r="D43" s="140"/>
      <c r="E43" s="141" t="str">
        <f>IFERROR(VLOOKUP($D43,'START - AWARD DETAILS'!$C$21:$D$40,2,0),"")</f>
        <v/>
      </c>
      <c r="F43" s="140"/>
      <c r="G43" s="140"/>
      <c r="H43" s="142"/>
      <c r="I43" s="143"/>
      <c r="J43" s="144">
        <f t="shared" si="0"/>
        <v>0</v>
      </c>
      <c r="K43" s="145">
        <f t="shared" si="1"/>
        <v>1</v>
      </c>
      <c r="L43" s="7"/>
      <c r="M43" s="1"/>
      <c r="N43" s="1">
        <f t="shared" ref="N43:P43" si="33">IF(COUNTIF(D$11:D43,D43)=1,N42+1,N42)</f>
        <v>0</v>
      </c>
      <c r="O43" s="1">
        <f t="shared" si="33"/>
        <v>1</v>
      </c>
      <c r="P43" s="1">
        <f t="shared" si="33"/>
        <v>0</v>
      </c>
      <c r="Q43" s="1"/>
      <c r="R43" s="1"/>
      <c r="S43" s="1"/>
      <c r="T43" s="1"/>
      <c r="U43" s="1"/>
      <c r="V43" s="1"/>
      <c r="W43" s="1"/>
      <c r="X43" s="1"/>
      <c r="Y43" s="1"/>
      <c r="Z43" s="1"/>
      <c r="AA43" s="1"/>
    </row>
    <row r="44" spans="1:27" ht="15.75" customHeight="1">
      <c r="A44" s="1"/>
      <c r="B44" s="7"/>
      <c r="C44" s="146"/>
      <c r="D44" s="140"/>
      <c r="E44" s="141" t="str">
        <f>IFERROR(VLOOKUP($D44,'START - AWARD DETAILS'!$C$21:$D$40,2,0),"")</f>
        <v/>
      </c>
      <c r="F44" s="140"/>
      <c r="G44" s="140"/>
      <c r="H44" s="142"/>
      <c r="I44" s="143"/>
      <c r="J44" s="144">
        <f t="shared" si="0"/>
        <v>0</v>
      </c>
      <c r="K44" s="145">
        <f t="shared" si="1"/>
        <v>1</v>
      </c>
      <c r="L44" s="7"/>
      <c r="M44" s="1"/>
      <c r="N44" s="1">
        <f t="shared" ref="N44:P44" si="34">IF(COUNTIF(D$11:D44,D44)=1,N43+1,N43)</f>
        <v>0</v>
      </c>
      <c r="O44" s="1">
        <f t="shared" si="34"/>
        <v>1</v>
      </c>
      <c r="P44" s="1">
        <f t="shared" si="34"/>
        <v>0</v>
      </c>
      <c r="Q44" s="1"/>
      <c r="R44" s="1"/>
      <c r="S44" s="1"/>
      <c r="T44" s="1"/>
      <c r="U44" s="1"/>
      <c r="V44" s="1"/>
      <c r="W44" s="1"/>
      <c r="X44" s="1"/>
      <c r="Y44" s="1"/>
      <c r="Z44" s="1"/>
      <c r="AA44" s="1"/>
    </row>
    <row r="45" spans="1:27" ht="15.75" customHeight="1">
      <c r="A45" s="1"/>
      <c r="B45" s="7"/>
      <c r="C45" s="146"/>
      <c r="D45" s="140"/>
      <c r="E45" s="141" t="str">
        <f>IFERROR(VLOOKUP($D45,'START - AWARD DETAILS'!$C$21:$D$40,2,0),"")</f>
        <v/>
      </c>
      <c r="F45" s="140"/>
      <c r="G45" s="140"/>
      <c r="H45" s="142"/>
      <c r="I45" s="143"/>
      <c r="J45" s="144">
        <f t="shared" si="0"/>
        <v>0</v>
      </c>
      <c r="K45" s="145">
        <f t="shared" si="1"/>
        <v>1</v>
      </c>
      <c r="L45" s="7"/>
      <c r="M45" s="1"/>
      <c r="N45" s="1">
        <f t="shared" ref="N45:P45" si="35">IF(COUNTIF(D$11:D45,D45)=1,N44+1,N44)</f>
        <v>0</v>
      </c>
      <c r="O45" s="1">
        <f t="shared" si="35"/>
        <v>1</v>
      </c>
      <c r="P45" s="1">
        <f t="shared" si="35"/>
        <v>0</v>
      </c>
      <c r="Q45" s="1"/>
      <c r="R45" s="1"/>
      <c r="S45" s="1"/>
      <c r="T45" s="1"/>
      <c r="U45" s="1"/>
      <c r="V45" s="1"/>
      <c r="W45" s="1"/>
      <c r="X45" s="1"/>
      <c r="Y45" s="1"/>
      <c r="Z45" s="1"/>
      <c r="AA45" s="1"/>
    </row>
    <row r="46" spans="1:27" ht="15.75" customHeight="1">
      <c r="A46" s="1"/>
      <c r="B46" s="7"/>
      <c r="C46" s="146"/>
      <c r="D46" s="140"/>
      <c r="E46" s="141" t="str">
        <f>IFERROR(VLOOKUP($D46,'START - AWARD DETAILS'!$C$21:$D$40,2,0),"")</f>
        <v/>
      </c>
      <c r="F46" s="140"/>
      <c r="G46" s="140"/>
      <c r="H46" s="142"/>
      <c r="I46" s="143"/>
      <c r="J46" s="144">
        <f t="shared" si="0"/>
        <v>0</v>
      </c>
      <c r="K46" s="145">
        <f t="shared" si="1"/>
        <v>1</v>
      </c>
      <c r="L46" s="7"/>
      <c r="M46" s="1"/>
      <c r="N46" s="1">
        <f t="shared" ref="N46:P46" si="36">IF(COUNTIF(D$11:D46,D46)=1,N45+1,N45)</f>
        <v>0</v>
      </c>
      <c r="O46" s="1">
        <f t="shared" si="36"/>
        <v>1</v>
      </c>
      <c r="P46" s="1">
        <f t="shared" si="36"/>
        <v>0</v>
      </c>
      <c r="Q46" s="1"/>
      <c r="R46" s="1"/>
      <c r="S46" s="1"/>
      <c r="T46" s="1"/>
      <c r="U46" s="1"/>
      <c r="V46" s="1"/>
      <c r="W46" s="1"/>
      <c r="X46" s="1"/>
      <c r="Y46" s="1"/>
      <c r="Z46" s="1"/>
      <c r="AA46" s="1"/>
    </row>
    <row r="47" spans="1:27" ht="15.75" customHeight="1">
      <c r="A47" s="1"/>
      <c r="B47" s="7"/>
      <c r="C47" s="146"/>
      <c r="D47" s="140"/>
      <c r="E47" s="141" t="str">
        <f>IFERROR(VLOOKUP($D47,'START - AWARD DETAILS'!$C$21:$D$40,2,0),"")</f>
        <v/>
      </c>
      <c r="F47" s="140"/>
      <c r="G47" s="140"/>
      <c r="H47" s="142"/>
      <c r="I47" s="143"/>
      <c r="J47" s="144">
        <f t="shared" si="0"/>
        <v>0</v>
      </c>
      <c r="K47" s="145">
        <f t="shared" si="1"/>
        <v>1</v>
      </c>
      <c r="L47" s="7"/>
      <c r="M47" s="1"/>
      <c r="N47" s="1">
        <f t="shared" ref="N47:P47" si="37">IF(COUNTIF(D$11:D47,D47)=1,N46+1,N46)</f>
        <v>0</v>
      </c>
      <c r="O47" s="1">
        <f t="shared" si="37"/>
        <v>1</v>
      </c>
      <c r="P47" s="1">
        <f t="shared" si="37"/>
        <v>0</v>
      </c>
      <c r="Q47" s="1"/>
      <c r="R47" s="1"/>
      <c r="S47" s="1"/>
      <c r="T47" s="1"/>
      <c r="U47" s="1"/>
      <c r="V47" s="1"/>
      <c r="W47" s="1"/>
      <c r="X47" s="1"/>
      <c r="Y47" s="1"/>
      <c r="Z47" s="1"/>
      <c r="AA47" s="1"/>
    </row>
    <row r="48" spans="1:27" ht="15.75" customHeight="1">
      <c r="A48" s="1"/>
      <c r="B48" s="7"/>
      <c r="C48" s="146"/>
      <c r="D48" s="140"/>
      <c r="E48" s="141" t="str">
        <f>IFERROR(VLOOKUP($D48,'START - AWARD DETAILS'!$C$21:$D$40,2,0),"")</f>
        <v/>
      </c>
      <c r="F48" s="140"/>
      <c r="G48" s="140"/>
      <c r="H48" s="142"/>
      <c r="I48" s="143"/>
      <c r="J48" s="144">
        <f t="shared" si="0"/>
        <v>0</v>
      </c>
      <c r="K48" s="145">
        <f t="shared" si="1"/>
        <v>1</v>
      </c>
      <c r="L48" s="7"/>
      <c r="M48" s="1"/>
      <c r="N48" s="1">
        <f t="shared" ref="N48:P48" si="38">IF(COUNTIF(D$11:D48,D48)=1,N47+1,N47)</f>
        <v>0</v>
      </c>
      <c r="O48" s="1">
        <f t="shared" si="38"/>
        <v>1</v>
      </c>
      <c r="P48" s="1">
        <f t="shared" si="38"/>
        <v>0</v>
      </c>
      <c r="Q48" s="1"/>
      <c r="R48" s="1"/>
      <c r="S48" s="1"/>
      <c r="T48" s="1"/>
      <c r="U48" s="1"/>
      <c r="V48" s="1"/>
      <c r="W48" s="1"/>
      <c r="X48" s="1"/>
      <c r="Y48" s="1"/>
      <c r="Z48" s="1"/>
      <c r="AA48" s="1"/>
    </row>
    <row r="49" spans="1:27" ht="15.75" customHeight="1">
      <c r="A49" s="1"/>
      <c r="B49" s="7"/>
      <c r="C49" s="146"/>
      <c r="D49" s="140"/>
      <c r="E49" s="141" t="str">
        <f>IFERROR(VLOOKUP($D49,'START - AWARD DETAILS'!$C$21:$D$40,2,0),"")</f>
        <v/>
      </c>
      <c r="F49" s="140"/>
      <c r="G49" s="140"/>
      <c r="H49" s="142"/>
      <c r="I49" s="143"/>
      <c r="J49" s="144">
        <f t="shared" si="0"/>
        <v>0</v>
      </c>
      <c r="K49" s="145">
        <f t="shared" si="1"/>
        <v>1</v>
      </c>
      <c r="L49" s="7"/>
      <c r="M49" s="1"/>
      <c r="N49" s="1">
        <f t="shared" ref="N49:P49" si="39">IF(COUNTIF(D$11:D49,D49)=1,N48+1,N48)</f>
        <v>0</v>
      </c>
      <c r="O49" s="1">
        <f t="shared" si="39"/>
        <v>1</v>
      </c>
      <c r="P49" s="1">
        <f t="shared" si="39"/>
        <v>0</v>
      </c>
      <c r="Q49" s="1"/>
      <c r="R49" s="1"/>
      <c r="S49" s="1"/>
      <c r="T49" s="1"/>
      <c r="U49" s="1"/>
      <c r="V49" s="1"/>
      <c r="W49" s="1"/>
      <c r="X49" s="1"/>
      <c r="Y49" s="1"/>
      <c r="Z49" s="1"/>
      <c r="AA49" s="1"/>
    </row>
    <row r="50" spans="1:27" ht="15.75" customHeight="1">
      <c r="A50" s="1"/>
      <c r="B50" s="7"/>
      <c r="C50" s="146"/>
      <c r="D50" s="140"/>
      <c r="E50" s="141" t="str">
        <f>IFERROR(VLOOKUP($D50,'START - AWARD DETAILS'!$C$21:$D$40,2,0),"")</f>
        <v/>
      </c>
      <c r="F50" s="140"/>
      <c r="G50" s="140"/>
      <c r="H50" s="142"/>
      <c r="I50" s="143"/>
      <c r="J50" s="144">
        <f t="shared" si="0"/>
        <v>0</v>
      </c>
      <c r="K50" s="145">
        <f t="shared" si="1"/>
        <v>1</v>
      </c>
      <c r="L50" s="7"/>
      <c r="M50" s="1"/>
      <c r="N50" s="1">
        <f t="shared" ref="N50:P50" si="40">IF(COUNTIF(D$11:D50,D50)=1,N49+1,N49)</f>
        <v>0</v>
      </c>
      <c r="O50" s="1">
        <f t="shared" si="40"/>
        <v>1</v>
      </c>
      <c r="P50" s="1">
        <f t="shared" si="40"/>
        <v>0</v>
      </c>
      <c r="Q50" s="1"/>
      <c r="R50" s="1"/>
      <c r="S50" s="1"/>
      <c r="T50" s="1"/>
      <c r="U50" s="1"/>
      <c r="V50" s="1"/>
      <c r="W50" s="1"/>
      <c r="X50" s="1"/>
      <c r="Y50" s="1"/>
      <c r="Z50" s="1"/>
      <c r="AA50" s="1"/>
    </row>
    <row r="51" spans="1:27" ht="15.75" customHeight="1">
      <c r="A51" s="1"/>
      <c r="B51" s="7"/>
      <c r="C51" s="146"/>
      <c r="D51" s="140"/>
      <c r="E51" s="141" t="str">
        <f>IFERROR(VLOOKUP($D51,'START - AWARD DETAILS'!$C$21:$D$40,2,0),"")</f>
        <v/>
      </c>
      <c r="F51" s="140"/>
      <c r="G51" s="140"/>
      <c r="H51" s="142"/>
      <c r="I51" s="143"/>
      <c r="J51" s="144">
        <f t="shared" si="0"/>
        <v>0</v>
      </c>
      <c r="K51" s="145">
        <f t="shared" si="1"/>
        <v>1</v>
      </c>
      <c r="L51" s="7"/>
      <c r="M51" s="1"/>
      <c r="N51" s="1">
        <f t="shared" ref="N51:P51" si="41">IF(COUNTIF(D$11:D51,D51)=1,N50+1,N50)</f>
        <v>0</v>
      </c>
      <c r="O51" s="1">
        <f t="shared" si="41"/>
        <v>1</v>
      </c>
      <c r="P51" s="1">
        <f t="shared" si="41"/>
        <v>0</v>
      </c>
      <c r="Q51" s="1"/>
      <c r="R51" s="1"/>
      <c r="S51" s="1"/>
      <c r="T51" s="1"/>
      <c r="U51" s="1"/>
      <c r="V51" s="1"/>
      <c r="W51" s="1"/>
      <c r="X51" s="1"/>
      <c r="Y51" s="1"/>
      <c r="Z51" s="1"/>
      <c r="AA51" s="1"/>
    </row>
    <row r="52" spans="1:27" ht="15.75" customHeight="1">
      <c r="A52" s="1"/>
      <c r="B52" s="7"/>
      <c r="C52" s="146"/>
      <c r="D52" s="140"/>
      <c r="E52" s="141" t="str">
        <f>IFERROR(VLOOKUP($D52,'START - AWARD DETAILS'!$C$21:$D$40,2,0),"")</f>
        <v/>
      </c>
      <c r="F52" s="140"/>
      <c r="G52" s="140"/>
      <c r="H52" s="142"/>
      <c r="I52" s="143"/>
      <c r="J52" s="144">
        <f t="shared" si="0"/>
        <v>0</v>
      </c>
      <c r="K52" s="145">
        <f t="shared" si="1"/>
        <v>1</v>
      </c>
      <c r="L52" s="7"/>
      <c r="M52" s="1"/>
      <c r="N52" s="1">
        <f t="shared" ref="N52:P52" si="42">IF(COUNTIF(D$11:D52,D52)=1,N51+1,N51)</f>
        <v>0</v>
      </c>
      <c r="O52" s="1">
        <f t="shared" si="42"/>
        <v>1</v>
      </c>
      <c r="P52" s="1">
        <f t="shared" si="42"/>
        <v>0</v>
      </c>
      <c r="Q52" s="1"/>
      <c r="R52" s="1"/>
      <c r="S52" s="1"/>
      <c r="T52" s="1"/>
      <c r="U52" s="1"/>
      <c r="V52" s="1"/>
      <c r="W52" s="1"/>
      <c r="X52" s="1"/>
      <c r="Y52" s="1"/>
      <c r="Z52" s="1"/>
      <c r="AA52" s="1"/>
    </row>
    <row r="53" spans="1:27" ht="15.75" customHeight="1">
      <c r="A53" s="1"/>
      <c r="B53" s="7"/>
      <c r="C53" s="146"/>
      <c r="D53" s="140"/>
      <c r="E53" s="141" t="str">
        <f>IFERROR(VLOOKUP($D53,'START - AWARD DETAILS'!$C$21:$D$40,2,0),"")</f>
        <v/>
      </c>
      <c r="F53" s="140"/>
      <c r="G53" s="140"/>
      <c r="H53" s="142"/>
      <c r="I53" s="143"/>
      <c r="J53" s="144">
        <f t="shared" si="0"/>
        <v>0</v>
      </c>
      <c r="K53" s="145">
        <f t="shared" si="1"/>
        <v>1</v>
      </c>
      <c r="L53" s="7"/>
      <c r="M53" s="1"/>
      <c r="N53" s="1">
        <f t="shared" ref="N53:P53" si="43">IF(COUNTIF(D$11:D53,D53)=1,N52+1,N52)</f>
        <v>0</v>
      </c>
      <c r="O53" s="1">
        <f t="shared" si="43"/>
        <v>1</v>
      </c>
      <c r="P53" s="1">
        <f t="shared" si="43"/>
        <v>0</v>
      </c>
      <c r="Q53" s="1"/>
      <c r="R53" s="1"/>
      <c r="S53" s="1"/>
      <c r="T53" s="1"/>
      <c r="U53" s="1"/>
      <c r="V53" s="1"/>
      <c r="W53" s="1"/>
      <c r="X53" s="1"/>
      <c r="Y53" s="1"/>
      <c r="Z53" s="1"/>
      <c r="AA53" s="1"/>
    </row>
    <row r="54" spans="1:27" ht="15.75" customHeight="1">
      <c r="A54" s="1"/>
      <c r="B54" s="7"/>
      <c r="C54" s="146"/>
      <c r="D54" s="140"/>
      <c r="E54" s="141" t="str">
        <f>IFERROR(VLOOKUP($D54,'START - AWARD DETAILS'!$C$21:$D$40,2,0),"")</f>
        <v/>
      </c>
      <c r="F54" s="140"/>
      <c r="G54" s="140"/>
      <c r="H54" s="142"/>
      <c r="I54" s="143"/>
      <c r="J54" s="144">
        <f t="shared" si="0"/>
        <v>0</v>
      </c>
      <c r="K54" s="145">
        <f t="shared" si="1"/>
        <v>1</v>
      </c>
      <c r="L54" s="7"/>
      <c r="M54" s="1"/>
      <c r="N54" s="1">
        <f t="shared" ref="N54:P54" si="44">IF(COUNTIF(D$11:D54,D54)=1,N53+1,N53)</f>
        <v>0</v>
      </c>
      <c r="O54" s="1">
        <f t="shared" si="44"/>
        <v>1</v>
      </c>
      <c r="P54" s="1">
        <f t="shared" si="44"/>
        <v>0</v>
      </c>
      <c r="Q54" s="1"/>
      <c r="R54" s="1"/>
      <c r="S54" s="1"/>
      <c r="T54" s="1"/>
      <c r="U54" s="1"/>
      <c r="V54" s="1"/>
      <c r="W54" s="1"/>
      <c r="X54" s="1"/>
      <c r="Y54" s="1"/>
      <c r="Z54" s="1"/>
      <c r="AA54" s="1"/>
    </row>
    <row r="55" spans="1:27" ht="15.75" customHeight="1">
      <c r="A55" s="1"/>
      <c r="B55" s="7"/>
      <c r="C55" s="146"/>
      <c r="D55" s="140"/>
      <c r="E55" s="141" t="str">
        <f>IFERROR(VLOOKUP($D55,'START - AWARD DETAILS'!$C$21:$D$40,2,0),"")</f>
        <v/>
      </c>
      <c r="F55" s="140"/>
      <c r="G55" s="140"/>
      <c r="H55" s="142"/>
      <c r="I55" s="143"/>
      <c r="J55" s="144">
        <f t="shared" si="0"/>
        <v>0</v>
      </c>
      <c r="K55" s="145">
        <f t="shared" si="1"/>
        <v>1</v>
      </c>
      <c r="L55" s="7"/>
      <c r="M55" s="1"/>
      <c r="N55" s="1">
        <f t="shared" ref="N55:P55" si="45">IF(COUNTIF(D$11:D55,D55)=1,N54+1,N54)</f>
        <v>0</v>
      </c>
      <c r="O55" s="1">
        <f t="shared" si="45"/>
        <v>1</v>
      </c>
      <c r="P55" s="1">
        <f t="shared" si="45"/>
        <v>0</v>
      </c>
      <c r="Q55" s="1"/>
      <c r="R55" s="1"/>
      <c r="S55" s="1"/>
      <c r="T55" s="1"/>
      <c r="U55" s="1"/>
      <c r="V55" s="1"/>
      <c r="W55" s="1"/>
      <c r="X55" s="1"/>
      <c r="Y55" s="1"/>
      <c r="Z55" s="1"/>
      <c r="AA55" s="1"/>
    </row>
    <row r="56" spans="1:27" ht="15.75" customHeight="1">
      <c r="A56" s="1"/>
      <c r="B56" s="7"/>
      <c r="C56" s="146"/>
      <c r="D56" s="140"/>
      <c r="E56" s="141" t="str">
        <f>IFERROR(VLOOKUP($D56,'START - AWARD DETAILS'!$C$21:$D$40,2,0),"")</f>
        <v/>
      </c>
      <c r="F56" s="140"/>
      <c r="G56" s="140"/>
      <c r="H56" s="142"/>
      <c r="I56" s="143"/>
      <c r="J56" s="144">
        <f t="shared" si="0"/>
        <v>0</v>
      </c>
      <c r="K56" s="145">
        <f t="shared" si="1"/>
        <v>1</v>
      </c>
      <c r="L56" s="7"/>
      <c r="M56" s="1"/>
      <c r="N56" s="1">
        <f t="shared" ref="N56:P56" si="46">IF(COUNTIF(D$11:D56,D56)=1,N55+1,N55)</f>
        <v>0</v>
      </c>
      <c r="O56" s="1">
        <f t="shared" si="46"/>
        <v>1</v>
      </c>
      <c r="P56" s="1">
        <f t="shared" si="46"/>
        <v>0</v>
      </c>
      <c r="Q56" s="1"/>
      <c r="R56" s="1"/>
      <c r="S56" s="1"/>
      <c r="T56" s="1"/>
      <c r="U56" s="1"/>
      <c r="V56" s="1"/>
      <c r="W56" s="1"/>
      <c r="X56" s="1"/>
      <c r="Y56" s="1"/>
      <c r="Z56" s="1"/>
      <c r="AA56" s="1"/>
    </row>
    <row r="57" spans="1:27" ht="15.75" customHeight="1">
      <c r="A57" s="1"/>
      <c r="B57" s="7"/>
      <c r="C57" s="146"/>
      <c r="D57" s="140"/>
      <c r="E57" s="141" t="str">
        <f>IFERROR(VLOOKUP($D57,'START - AWARD DETAILS'!$C$21:$D$40,2,0),"")</f>
        <v/>
      </c>
      <c r="F57" s="140"/>
      <c r="G57" s="140"/>
      <c r="H57" s="142"/>
      <c r="I57" s="143"/>
      <c r="J57" s="144">
        <f t="shared" si="0"/>
        <v>0</v>
      </c>
      <c r="K57" s="145">
        <f t="shared" si="1"/>
        <v>1</v>
      </c>
      <c r="L57" s="7"/>
      <c r="M57" s="1"/>
      <c r="N57" s="1">
        <f t="shared" ref="N57:P57" si="47">IF(COUNTIF(D$11:D57,D57)=1,N56+1,N56)</f>
        <v>0</v>
      </c>
      <c r="O57" s="1">
        <f t="shared" si="47"/>
        <v>1</v>
      </c>
      <c r="P57" s="1">
        <f t="shared" si="47"/>
        <v>0</v>
      </c>
      <c r="Q57" s="1"/>
      <c r="R57" s="1"/>
      <c r="S57" s="1"/>
      <c r="T57" s="1"/>
      <c r="U57" s="1"/>
      <c r="V57" s="1"/>
      <c r="W57" s="1"/>
      <c r="X57" s="1"/>
      <c r="Y57" s="1"/>
      <c r="Z57" s="1"/>
      <c r="AA57" s="1"/>
    </row>
    <row r="58" spans="1:27" ht="15.75" customHeight="1">
      <c r="A58" s="1"/>
      <c r="B58" s="7"/>
      <c r="C58" s="146"/>
      <c r="D58" s="140"/>
      <c r="E58" s="141" t="str">
        <f>IFERROR(VLOOKUP($D58,'START - AWARD DETAILS'!$C$21:$D$40,2,0),"")</f>
        <v/>
      </c>
      <c r="F58" s="140"/>
      <c r="G58" s="140"/>
      <c r="H58" s="142"/>
      <c r="I58" s="143"/>
      <c r="J58" s="144">
        <f t="shared" si="0"/>
        <v>0</v>
      </c>
      <c r="K58" s="145">
        <f t="shared" si="1"/>
        <v>1</v>
      </c>
      <c r="L58" s="7"/>
      <c r="M58" s="1"/>
      <c r="N58" s="1">
        <f t="shared" ref="N58:P58" si="48">IF(COUNTIF(D$11:D58,D58)=1,N57+1,N57)</f>
        <v>0</v>
      </c>
      <c r="O58" s="1">
        <f t="shared" si="48"/>
        <v>1</v>
      </c>
      <c r="P58" s="1">
        <f t="shared" si="48"/>
        <v>0</v>
      </c>
      <c r="Q58" s="1"/>
      <c r="R58" s="1"/>
      <c r="S58" s="1"/>
      <c r="T58" s="1"/>
      <c r="U58" s="1"/>
      <c r="V58" s="1"/>
      <c r="W58" s="1"/>
      <c r="X58" s="1"/>
      <c r="Y58" s="1"/>
      <c r="Z58" s="1"/>
      <c r="AA58" s="1"/>
    </row>
    <row r="59" spans="1:27" ht="15.75" customHeight="1">
      <c r="A59" s="1"/>
      <c r="B59" s="7"/>
      <c r="C59" s="146"/>
      <c r="D59" s="140"/>
      <c r="E59" s="141" t="str">
        <f>IFERROR(VLOOKUP($D59,'START - AWARD DETAILS'!$C$21:$D$40,2,0),"")</f>
        <v/>
      </c>
      <c r="F59" s="140"/>
      <c r="G59" s="140"/>
      <c r="H59" s="142"/>
      <c r="I59" s="143"/>
      <c r="J59" s="144">
        <f t="shared" si="0"/>
        <v>0</v>
      </c>
      <c r="K59" s="145">
        <f t="shared" si="1"/>
        <v>1</v>
      </c>
      <c r="L59" s="7"/>
      <c r="M59" s="1"/>
      <c r="N59" s="1">
        <f t="shared" ref="N59:P59" si="49">IF(COUNTIF(D$11:D59,D59)=1,N58+1,N58)</f>
        <v>0</v>
      </c>
      <c r="O59" s="1">
        <f t="shared" si="49"/>
        <v>1</v>
      </c>
      <c r="P59" s="1">
        <f t="shared" si="49"/>
        <v>0</v>
      </c>
      <c r="Q59" s="1"/>
      <c r="R59" s="1"/>
      <c r="S59" s="1"/>
      <c r="T59" s="1"/>
      <c r="U59" s="1"/>
      <c r="V59" s="1"/>
      <c r="W59" s="1"/>
      <c r="X59" s="1"/>
      <c r="Y59" s="1"/>
      <c r="Z59" s="1"/>
      <c r="AA59" s="1"/>
    </row>
    <row r="60" spans="1:27" ht="15.75" customHeight="1">
      <c r="A60" s="1"/>
      <c r="B60" s="7"/>
      <c r="C60" s="146"/>
      <c r="D60" s="140"/>
      <c r="E60" s="141" t="str">
        <f>IFERROR(VLOOKUP($D60,'START - AWARD DETAILS'!$C$21:$D$40,2,0),"")</f>
        <v/>
      </c>
      <c r="F60" s="140"/>
      <c r="G60" s="140"/>
      <c r="H60" s="142"/>
      <c r="I60" s="143"/>
      <c r="J60" s="144">
        <f t="shared" si="0"/>
        <v>0</v>
      </c>
      <c r="K60" s="145">
        <f t="shared" si="1"/>
        <v>1</v>
      </c>
      <c r="L60" s="7"/>
      <c r="M60" s="1"/>
      <c r="N60" s="1">
        <f t="shared" ref="N60:P60" si="50">IF(COUNTIF(D$11:D60,D60)=1,N59+1,N59)</f>
        <v>0</v>
      </c>
      <c r="O60" s="1">
        <f t="shared" si="50"/>
        <v>1</v>
      </c>
      <c r="P60" s="1">
        <f t="shared" si="50"/>
        <v>0</v>
      </c>
      <c r="Q60" s="1"/>
      <c r="R60" s="1"/>
      <c r="S60" s="1"/>
      <c r="T60" s="1"/>
      <c r="U60" s="1"/>
      <c r="V60" s="1"/>
      <c r="W60" s="1"/>
      <c r="X60" s="1"/>
      <c r="Y60" s="1"/>
      <c r="Z60" s="1"/>
      <c r="AA60" s="1"/>
    </row>
    <row r="61" spans="1:27" ht="15.75" customHeight="1">
      <c r="A61" s="1"/>
      <c r="B61" s="7"/>
      <c r="C61" s="147"/>
      <c r="D61" s="148"/>
      <c r="E61" s="149" t="str">
        <f>IFERROR(VLOOKUP($D61,'START - AWARD DETAILS'!$C$21:$D$40,2,0),"")</f>
        <v/>
      </c>
      <c r="F61" s="148"/>
      <c r="G61" s="148"/>
      <c r="H61" s="150"/>
      <c r="I61" s="151"/>
      <c r="J61" s="152">
        <f t="shared" si="0"/>
        <v>0</v>
      </c>
      <c r="K61" s="153">
        <f t="shared" si="1"/>
        <v>1</v>
      </c>
      <c r="L61" s="7"/>
      <c r="M61" s="1"/>
      <c r="N61" s="1">
        <f t="shared" ref="N61:P61" si="51">IF(COUNTIF(D$11:D61,D61)=1,N60+1,N60)</f>
        <v>0</v>
      </c>
      <c r="O61" s="1">
        <f t="shared" si="51"/>
        <v>1</v>
      </c>
      <c r="P61" s="1">
        <f t="shared" si="51"/>
        <v>0</v>
      </c>
      <c r="Q61" s="1"/>
      <c r="R61" s="1"/>
      <c r="S61" s="1"/>
      <c r="T61" s="1"/>
      <c r="U61" s="1"/>
      <c r="V61" s="1"/>
      <c r="W61" s="1"/>
      <c r="X61" s="1"/>
      <c r="Y61" s="1"/>
      <c r="Z61" s="1"/>
      <c r="AA61" s="1"/>
    </row>
    <row r="62" spans="1:27" ht="7.5" customHeight="1">
      <c r="A62" s="1"/>
      <c r="B62" s="7"/>
      <c r="C62" s="123"/>
      <c r="D62" s="7"/>
      <c r="E62" s="123"/>
      <c r="F62" s="7"/>
      <c r="G62" s="7"/>
      <c r="H62" s="7"/>
      <c r="I62" s="7"/>
      <c r="J62" s="7"/>
      <c r="K62" s="7"/>
      <c r="L62" s="7"/>
      <c r="M62" s="1"/>
      <c r="N62" s="1"/>
      <c r="O62" s="1"/>
      <c r="P62" s="1"/>
      <c r="Q62" s="1"/>
      <c r="R62" s="1"/>
      <c r="S62" s="1"/>
      <c r="T62" s="1"/>
      <c r="U62" s="1"/>
      <c r="V62" s="1"/>
      <c r="W62" s="1"/>
      <c r="X62" s="1"/>
      <c r="Y62" s="1"/>
      <c r="Z62" s="1"/>
      <c r="AA62" s="1"/>
    </row>
    <row r="63" spans="1:27" ht="7.5" customHeight="1">
      <c r="A63" s="1"/>
      <c r="B63" s="1"/>
      <c r="C63" s="122"/>
      <c r="D63" s="1"/>
      <c r="E63" s="122"/>
      <c r="F63" s="1"/>
      <c r="G63" s="1"/>
      <c r="H63" s="1"/>
      <c r="I63" s="1"/>
      <c r="J63" s="1"/>
      <c r="K63" s="1"/>
      <c r="L63" s="1"/>
      <c r="M63" s="1"/>
      <c r="N63" s="1"/>
      <c r="O63" s="1"/>
      <c r="P63" s="1"/>
      <c r="Q63" s="1"/>
      <c r="R63" s="1"/>
      <c r="S63" s="1"/>
      <c r="T63" s="1"/>
      <c r="U63" s="1"/>
      <c r="V63" s="1"/>
      <c r="W63" s="1"/>
      <c r="X63" s="1"/>
      <c r="Y63" s="1"/>
      <c r="Z63" s="1"/>
      <c r="AA63" s="1"/>
    </row>
    <row r="64" spans="1:27" ht="15.75" hidden="1" customHeight="1">
      <c r="A64" s="1"/>
      <c r="B64" s="1"/>
      <c r="C64" s="122"/>
      <c r="D64" s="1"/>
      <c r="E64" s="122"/>
      <c r="F64" s="1"/>
      <c r="G64" s="1"/>
      <c r="H64" s="1"/>
      <c r="I64" s="1"/>
      <c r="J64" s="1"/>
      <c r="K64" s="1"/>
      <c r="L64" s="1"/>
      <c r="M64" s="1"/>
      <c r="N64" s="1"/>
      <c r="O64" s="1"/>
      <c r="P64" s="1"/>
      <c r="Q64" s="1"/>
      <c r="R64" s="1"/>
      <c r="S64" s="1"/>
      <c r="T64" s="1"/>
      <c r="U64" s="1"/>
      <c r="V64" s="1"/>
      <c r="W64" s="1"/>
      <c r="X64" s="1"/>
      <c r="Y64" s="1"/>
      <c r="Z64" s="1"/>
      <c r="AA64" s="1"/>
    </row>
    <row r="65" spans="1:27" ht="15.75" hidden="1" customHeight="1">
      <c r="A65" s="1"/>
      <c r="B65" s="1"/>
      <c r="C65" s="154" t="s">
        <v>104</v>
      </c>
      <c r="D65" s="154" t="s">
        <v>113</v>
      </c>
      <c r="E65" s="122" t="s">
        <v>119</v>
      </c>
      <c r="F65" s="1"/>
      <c r="G65" s="1"/>
      <c r="H65" s="1"/>
      <c r="I65" s="1"/>
      <c r="J65" s="1"/>
      <c r="K65" s="1"/>
      <c r="L65" s="1"/>
      <c r="M65" s="1"/>
      <c r="N65" s="1"/>
      <c r="O65" s="1"/>
      <c r="P65" s="1"/>
      <c r="Q65" s="1"/>
      <c r="R65" s="1"/>
      <c r="S65" s="1"/>
      <c r="T65" s="1"/>
      <c r="U65" s="1"/>
      <c r="V65" s="1"/>
      <c r="W65" s="1"/>
      <c r="X65" s="1"/>
      <c r="Y65" s="1"/>
      <c r="Z65" s="1"/>
      <c r="AA65" s="1"/>
    </row>
    <row r="66" spans="1:27" ht="15.75" hidden="1" customHeight="1">
      <c r="A66" s="1"/>
      <c r="B66" s="1"/>
      <c r="C66" s="122" t="s">
        <v>105</v>
      </c>
      <c r="D66" s="1" t="s">
        <v>105</v>
      </c>
      <c r="E66" s="1" t="s">
        <v>91</v>
      </c>
      <c r="F66" s="1"/>
      <c r="G66" s="1"/>
      <c r="H66" s="1"/>
      <c r="I66" s="1"/>
      <c r="J66" s="1"/>
      <c r="K66" s="1"/>
      <c r="L66" s="1"/>
      <c r="M66" s="1"/>
      <c r="N66" s="1"/>
      <c r="O66" s="1"/>
      <c r="P66" s="1"/>
      <c r="Q66" s="1"/>
      <c r="R66" s="1"/>
      <c r="S66" s="1"/>
      <c r="T66" s="1"/>
      <c r="U66" s="1"/>
      <c r="V66" s="1"/>
      <c r="W66" s="1"/>
      <c r="X66" s="1"/>
      <c r="Y66" s="1"/>
      <c r="Z66" s="1"/>
      <c r="AA66" s="1"/>
    </row>
    <row r="67" spans="1:27" ht="15.75" hidden="1" customHeight="1">
      <c r="A67" s="1"/>
      <c r="B67" s="1"/>
      <c r="C67" s="122" t="s">
        <v>120</v>
      </c>
      <c r="D67" s="1" t="s">
        <v>121</v>
      </c>
      <c r="E67" s="122" t="str">
        <f>IF('START - AWARD DETAILS'!C21="","",'START - AWARD DETAILS'!C21)</f>
        <v/>
      </c>
      <c r="F67" s="1"/>
      <c r="G67" s="1"/>
      <c r="H67" s="1"/>
      <c r="I67" s="1"/>
      <c r="J67" s="1"/>
      <c r="K67" s="1"/>
      <c r="L67" s="1"/>
      <c r="M67" s="1"/>
      <c r="N67" s="1"/>
      <c r="O67" s="1"/>
      <c r="P67" s="1"/>
      <c r="Q67" s="1"/>
      <c r="R67" s="1"/>
      <c r="S67" s="1"/>
      <c r="T67" s="1"/>
      <c r="U67" s="1"/>
      <c r="V67" s="1"/>
      <c r="W67" s="1"/>
      <c r="X67" s="1"/>
      <c r="Y67" s="1"/>
      <c r="Z67" s="1"/>
      <c r="AA67" s="1"/>
    </row>
    <row r="68" spans="1:27" ht="15.75" hidden="1" customHeight="1">
      <c r="A68" s="1"/>
      <c r="B68" s="1"/>
      <c r="C68" s="122" t="s">
        <v>122</v>
      </c>
      <c r="D68" s="1" t="s">
        <v>123</v>
      </c>
      <c r="E68" s="122" t="str">
        <f>IF('START - AWARD DETAILS'!C22="","",'START - AWARD DETAILS'!C22)</f>
        <v/>
      </c>
      <c r="F68" s="1"/>
      <c r="G68" s="1"/>
      <c r="H68" s="1"/>
      <c r="I68" s="1"/>
      <c r="J68" s="1"/>
      <c r="K68" s="1"/>
      <c r="L68" s="1"/>
      <c r="M68" s="1"/>
      <c r="N68" s="1"/>
      <c r="O68" s="1"/>
      <c r="P68" s="1"/>
      <c r="Q68" s="1"/>
      <c r="R68" s="1"/>
      <c r="S68" s="1"/>
      <c r="T68" s="1"/>
      <c r="U68" s="1"/>
      <c r="V68" s="1"/>
      <c r="W68" s="1"/>
      <c r="X68" s="1"/>
      <c r="Y68" s="1"/>
      <c r="Z68" s="1"/>
      <c r="AA68" s="1"/>
    </row>
    <row r="69" spans="1:27" ht="15.75" hidden="1" customHeight="1">
      <c r="A69" s="1"/>
      <c r="B69" s="1"/>
      <c r="C69" s="122" t="s">
        <v>124</v>
      </c>
      <c r="D69" s="1" t="s">
        <v>125</v>
      </c>
      <c r="E69" s="122" t="str">
        <f>IF('START - AWARD DETAILS'!C23="","",'START - AWARD DETAILS'!C23)</f>
        <v/>
      </c>
      <c r="F69" s="1"/>
      <c r="G69" s="1"/>
      <c r="H69" s="1"/>
      <c r="I69" s="1"/>
      <c r="J69" s="1"/>
      <c r="K69" s="1"/>
      <c r="L69" s="1"/>
      <c r="M69" s="1"/>
      <c r="N69" s="1"/>
      <c r="O69" s="1"/>
      <c r="P69" s="1"/>
      <c r="Q69" s="1"/>
      <c r="R69" s="1"/>
      <c r="S69" s="1"/>
      <c r="T69" s="1"/>
      <c r="U69" s="1"/>
      <c r="V69" s="1"/>
      <c r="W69" s="1"/>
      <c r="X69" s="1"/>
      <c r="Y69" s="1"/>
      <c r="Z69" s="1"/>
      <c r="AA69" s="1"/>
    </row>
    <row r="70" spans="1:27" ht="15.75" hidden="1" customHeight="1">
      <c r="A70" s="1"/>
      <c r="B70" s="1"/>
      <c r="C70" s="122"/>
      <c r="D70" s="1" t="s">
        <v>126</v>
      </c>
      <c r="E70" s="122" t="str">
        <f>IF('START - AWARD DETAILS'!C24="","",'START - AWARD DETAILS'!C24)</f>
        <v/>
      </c>
      <c r="F70" s="1"/>
      <c r="G70" s="1"/>
      <c r="H70" s="1"/>
      <c r="I70" s="1"/>
      <c r="J70" s="1"/>
      <c r="K70" s="1"/>
      <c r="L70" s="1"/>
      <c r="M70" s="1"/>
      <c r="N70" s="1"/>
      <c r="O70" s="1"/>
      <c r="P70" s="1"/>
      <c r="Q70" s="1"/>
      <c r="R70" s="1"/>
      <c r="S70" s="1"/>
      <c r="T70" s="1"/>
      <c r="U70" s="1"/>
      <c r="V70" s="1"/>
      <c r="W70" s="1"/>
      <c r="X70" s="1"/>
      <c r="Y70" s="1"/>
      <c r="Z70" s="1"/>
      <c r="AA70" s="1"/>
    </row>
    <row r="71" spans="1:27" ht="15.75" hidden="1" customHeight="1">
      <c r="A71" s="1"/>
      <c r="B71" s="1"/>
      <c r="C71" s="122"/>
      <c r="D71" s="1" t="s">
        <v>127</v>
      </c>
      <c r="E71" s="122" t="str">
        <f>IF('START - AWARD DETAILS'!C25="","",'START - AWARD DETAILS'!C25)</f>
        <v/>
      </c>
      <c r="F71" s="1"/>
      <c r="G71" s="1"/>
      <c r="H71" s="1"/>
      <c r="I71" s="1"/>
      <c r="J71" s="1"/>
      <c r="K71" s="1"/>
      <c r="L71" s="1"/>
      <c r="M71" s="1"/>
      <c r="N71" s="1"/>
      <c r="O71" s="1"/>
      <c r="P71" s="1"/>
      <c r="Q71" s="1"/>
      <c r="R71" s="1"/>
      <c r="S71" s="1"/>
      <c r="T71" s="1"/>
      <c r="U71" s="1"/>
      <c r="V71" s="1"/>
      <c r="W71" s="1"/>
      <c r="X71" s="1"/>
      <c r="Y71" s="1"/>
      <c r="Z71" s="1"/>
      <c r="AA71" s="1"/>
    </row>
    <row r="72" spans="1:27" ht="15.75" hidden="1" customHeight="1">
      <c r="A72" s="1"/>
      <c r="B72" s="1"/>
      <c r="C72" s="122"/>
      <c r="D72" s="1" t="s">
        <v>128</v>
      </c>
      <c r="E72" s="122" t="str">
        <f>IF('START - AWARD DETAILS'!C26="","",'START - AWARD DETAILS'!C26)</f>
        <v/>
      </c>
      <c r="F72" s="1"/>
      <c r="G72" s="1"/>
      <c r="H72" s="1"/>
      <c r="I72" s="1"/>
      <c r="J72" s="1"/>
      <c r="K72" s="1"/>
      <c r="L72" s="1"/>
      <c r="M72" s="1"/>
      <c r="N72" s="1"/>
      <c r="O72" s="1"/>
      <c r="P72" s="1"/>
      <c r="Q72" s="1"/>
      <c r="R72" s="1"/>
      <c r="S72" s="1"/>
      <c r="T72" s="1"/>
      <c r="U72" s="1"/>
      <c r="V72" s="1"/>
      <c r="W72" s="1"/>
      <c r="X72" s="1"/>
      <c r="Y72" s="1"/>
      <c r="Z72" s="1"/>
      <c r="AA72" s="1"/>
    </row>
    <row r="73" spans="1:27" ht="15.75" hidden="1" customHeight="1">
      <c r="A73" s="1"/>
      <c r="B73" s="1"/>
      <c r="C73" s="122"/>
      <c r="D73" s="1" t="s">
        <v>129</v>
      </c>
      <c r="E73" s="122" t="str">
        <f>IF('START - AWARD DETAILS'!C27="","",'START - AWARD DETAILS'!C27)</f>
        <v/>
      </c>
      <c r="F73" s="1"/>
      <c r="G73" s="1"/>
      <c r="H73" s="1"/>
      <c r="I73" s="1"/>
      <c r="J73" s="1"/>
      <c r="K73" s="1"/>
      <c r="L73" s="1"/>
      <c r="M73" s="1"/>
      <c r="N73" s="1"/>
      <c r="O73" s="1"/>
      <c r="P73" s="1"/>
      <c r="Q73" s="1"/>
      <c r="R73" s="1"/>
      <c r="S73" s="1"/>
      <c r="T73" s="1"/>
      <c r="U73" s="1"/>
      <c r="V73" s="1"/>
      <c r="W73" s="1"/>
      <c r="X73" s="1"/>
      <c r="Y73" s="1"/>
      <c r="Z73" s="1"/>
      <c r="AA73" s="1"/>
    </row>
    <row r="74" spans="1:27" ht="15.75" hidden="1" customHeight="1">
      <c r="A74" s="1"/>
      <c r="B74" s="1"/>
      <c r="C74" s="122"/>
      <c r="D74" s="1" t="s">
        <v>130</v>
      </c>
      <c r="E74" s="122" t="str">
        <f>IF('START - AWARD DETAILS'!C28="","",'START - AWARD DETAILS'!C28)</f>
        <v/>
      </c>
      <c r="F74" s="1"/>
      <c r="G74" s="1"/>
      <c r="H74" s="1"/>
      <c r="I74" s="1"/>
      <c r="J74" s="1"/>
      <c r="K74" s="1"/>
      <c r="L74" s="1"/>
      <c r="M74" s="1"/>
      <c r="N74" s="1"/>
      <c r="O74" s="1"/>
      <c r="P74" s="1"/>
      <c r="Q74" s="1"/>
      <c r="R74" s="1"/>
      <c r="S74" s="1"/>
      <c r="T74" s="1"/>
      <c r="U74" s="1"/>
      <c r="V74" s="1"/>
      <c r="W74" s="1"/>
      <c r="X74" s="1"/>
      <c r="Y74" s="1"/>
      <c r="Z74" s="1"/>
      <c r="AA74" s="1"/>
    </row>
    <row r="75" spans="1:27" ht="15.75" hidden="1" customHeight="1">
      <c r="A75" s="1"/>
      <c r="B75" s="1"/>
      <c r="C75" s="122"/>
      <c r="D75" s="1" t="s">
        <v>131</v>
      </c>
      <c r="E75" s="122" t="str">
        <f>IF('START - AWARD DETAILS'!C29="","",'START - AWARD DETAILS'!C29)</f>
        <v/>
      </c>
      <c r="F75" s="1"/>
      <c r="G75" s="1"/>
      <c r="H75" s="1"/>
      <c r="I75" s="1"/>
      <c r="J75" s="1"/>
      <c r="K75" s="1"/>
      <c r="L75" s="1"/>
      <c r="M75" s="1"/>
      <c r="N75" s="1"/>
      <c r="O75" s="1"/>
      <c r="P75" s="1"/>
      <c r="Q75" s="1"/>
      <c r="R75" s="1"/>
      <c r="S75" s="1"/>
      <c r="T75" s="1"/>
      <c r="U75" s="1"/>
      <c r="V75" s="1"/>
      <c r="W75" s="1"/>
      <c r="X75" s="1"/>
      <c r="Y75" s="1"/>
      <c r="Z75" s="1"/>
      <c r="AA75" s="1"/>
    </row>
    <row r="76" spans="1:27" ht="15.75" hidden="1" customHeight="1">
      <c r="A76" s="1"/>
      <c r="B76" s="1"/>
      <c r="C76" s="122"/>
      <c r="D76" s="1" t="s">
        <v>132</v>
      </c>
      <c r="E76" s="122" t="str">
        <f>IF('START - AWARD DETAILS'!C30="","",'START - AWARD DETAILS'!C30)</f>
        <v/>
      </c>
      <c r="F76" s="1"/>
      <c r="G76" s="1"/>
      <c r="H76" s="1"/>
      <c r="I76" s="1"/>
      <c r="J76" s="1"/>
      <c r="K76" s="1"/>
      <c r="L76" s="1"/>
      <c r="M76" s="1"/>
      <c r="N76" s="1"/>
      <c r="O76" s="1"/>
      <c r="P76" s="1"/>
      <c r="Q76" s="1"/>
      <c r="R76" s="1"/>
      <c r="S76" s="1"/>
      <c r="T76" s="1"/>
      <c r="U76" s="1"/>
      <c r="V76" s="1"/>
      <c r="W76" s="1"/>
      <c r="X76" s="1"/>
      <c r="Y76" s="1"/>
      <c r="Z76" s="1"/>
      <c r="AA76" s="1"/>
    </row>
    <row r="77" spans="1:27" ht="15.75" hidden="1" customHeight="1">
      <c r="A77" s="1"/>
      <c r="B77" s="1"/>
      <c r="C77" s="122"/>
      <c r="D77" s="1" t="s">
        <v>133</v>
      </c>
      <c r="E77" s="122" t="str">
        <f>IF('START - AWARD DETAILS'!C31="","",'START - AWARD DETAILS'!C31)</f>
        <v/>
      </c>
      <c r="F77" s="1"/>
      <c r="G77" s="1"/>
      <c r="H77" s="1"/>
      <c r="I77" s="1"/>
      <c r="J77" s="1"/>
      <c r="K77" s="1"/>
      <c r="L77" s="1"/>
      <c r="M77" s="1"/>
      <c r="N77" s="1"/>
      <c r="O77" s="1"/>
      <c r="P77" s="1"/>
      <c r="Q77" s="1"/>
      <c r="R77" s="1"/>
      <c r="S77" s="1"/>
      <c r="T77" s="1"/>
      <c r="U77" s="1"/>
      <c r="V77" s="1"/>
      <c r="W77" s="1"/>
      <c r="X77" s="1"/>
      <c r="Y77" s="1"/>
      <c r="Z77" s="1"/>
      <c r="AA77" s="1"/>
    </row>
    <row r="78" spans="1:27" ht="15.75" hidden="1" customHeight="1">
      <c r="A78" s="1"/>
      <c r="B78" s="1"/>
      <c r="C78" s="122"/>
      <c r="D78" s="1" t="s">
        <v>134</v>
      </c>
      <c r="E78" s="122" t="str">
        <f>IF('START - AWARD DETAILS'!C32="","",'START - AWARD DETAILS'!C32)</f>
        <v/>
      </c>
      <c r="F78" s="1"/>
      <c r="G78" s="1"/>
      <c r="H78" s="1"/>
      <c r="I78" s="1"/>
      <c r="J78" s="1"/>
      <c r="K78" s="1"/>
      <c r="L78" s="1"/>
      <c r="M78" s="1"/>
      <c r="N78" s="1"/>
      <c r="O78" s="1"/>
      <c r="P78" s="1"/>
      <c r="Q78" s="1"/>
      <c r="R78" s="1"/>
      <c r="S78" s="1"/>
      <c r="T78" s="1"/>
      <c r="U78" s="1"/>
      <c r="V78" s="1"/>
      <c r="W78" s="1"/>
      <c r="X78" s="1"/>
      <c r="Y78" s="1"/>
      <c r="Z78" s="1"/>
      <c r="AA78" s="1"/>
    </row>
    <row r="79" spans="1:27" ht="15.75" hidden="1" customHeight="1">
      <c r="A79" s="1"/>
      <c r="B79" s="1"/>
      <c r="C79" s="122"/>
      <c r="D79" s="1" t="s">
        <v>135</v>
      </c>
      <c r="E79" s="122" t="str">
        <f>IF('START - AWARD DETAILS'!C33="","",'START - AWARD DETAILS'!C33)</f>
        <v/>
      </c>
      <c r="F79" s="1"/>
      <c r="G79" s="1"/>
      <c r="H79" s="1"/>
      <c r="I79" s="1"/>
      <c r="J79" s="1"/>
      <c r="K79" s="1"/>
      <c r="L79" s="1"/>
      <c r="M79" s="1"/>
      <c r="N79" s="1"/>
      <c r="O79" s="1"/>
      <c r="P79" s="1"/>
      <c r="Q79" s="1"/>
      <c r="R79" s="1"/>
      <c r="S79" s="1"/>
      <c r="T79" s="1"/>
      <c r="U79" s="1"/>
      <c r="V79" s="1"/>
      <c r="W79" s="1"/>
      <c r="X79" s="1"/>
      <c r="Y79" s="1"/>
      <c r="Z79" s="1"/>
      <c r="AA79" s="1"/>
    </row>
    <row r="80" spans="1:27" ht="15.75" hidden="1" customHeight="1">
      <c r="A80" s="1"/>
      <c r="B80" s="1"/>
      <c r="C80" s="122"/>
      <c r="D80" s="1" t="s">
        <v>136</v>
      </c>
      <c r="E80" s="122" t="str">
        <f>IF('START - AWARD DETAILS'!C34="","",'START - AWARD DETAILS'!C34)</f>
        <v/>
      </c>
      <c r="F80" s="1"/>
      <c r="G80" s="1"/>
      <c r="H80" s="1"/>
      <c r="I80" s="1"/>
      <c r="J80" s="1"/>
      <c r="K80" s="1"/>
      <c r="L80" s="1"/>
      <c r="M80" s="1"/>
      <c r="N80" s="1"/>
      <c r="O80" s="1"/>
      <c r="P80" s="1"/>
      <c r="Q80" s="1"/>
      <c r="R80" s="1"/>
      <c r="S80" s="1"/>
      <c r="T80" s="1"/>
      <c r="U80" s="1"/>
      <c r="V80" s="1"/>
      <c r="W80" s="1"/>
      <c r="X80" s="1"/>
      <c r="Y80" s="1"/>
      <c r="Z80" s="1"/>
      <c r="AA80" s="1"/>
    </row>
    <row r="81" spans="1:27" ht="15.75" hidden="1" customHeight="1">
      <c r="A81" s="1"/>
      <c r="B81" s="1"/>
      <c r="C81" s="122"/>
      <c r="D81" s="1" t="s">
        <v>137</v>
      </c>
      <c r="E81" s="122" t="str">
        <f>IF('START - AWARD DETAILS'!C35="","",'START - AWARD DETAILS'!C35)</f>
        <v/>
      </c>
      <c r="F81" s="1"/>
      <c r="G81" s="1"/>
      <c r="H81" s="1"/>
      <c r="I81" s="1"/>
      <c r="J81" s="1"/>
      <c r="K81" s="1"/>
      <c r="L81" s="1"/>
      <c r="M81" s="1"/>
      <c r="N81" s="1"/>
      <c r="O81" s="1"/>
      <c r="P81" s="1"/>
      <c r="Q81" s="1"/>
      <c r="R81" s="1"/>
      <c r="S81" s="1"/>
      <c r="T81" s="1"/>
      <c r="U81" s="1"/>
      <c r="V81" s="1"/>
      <c r="W81" s="1"/>
      <c r="X81" s="1"/>
      <c r="Y81" s="1"/>
      <c r="Z81" s="1"/>
      <c r="AA81" s="1"/>
    </row>
    <row r="82" spans="1:27" ht="15.75" hidden="1" customHeight="1">
      <c r="A82" s="1"/>
      <c r="B82" s="1"/>
      <c r="C82" s="122"/>
      <c r="D82" s="1" t="s">
        <v>138</v>
      </c>
      <c r="E82" s="122" t="str">
        <f>IF('START - AWARD DETAILS'!C36="","",'START - AWARD DETAILS'!C36)</f>
        <v/>
      </c>
      <c r="F82" s="1"/>
      <c r="G82" s="1"/>
      <c r="H82" s="1"/>
      <c r="I82" s="1"/>
      <c r="J82" s="1"/>
      <c r="K82" s="1"/>
      <c r="L82" s="1"/>
      <c r="M82" s="1"/>
      <c r="N82" s="1"/>
      <c r="O82" s="1"/>
      <c r="P82" s="1"/>
      <c r="Q82" s="1"/>
      <c r="R82" s="1"/>
      <c r="S82" s="1"/>
      <c r="T82" s="1"/>
      <c r="U82" s="1"/>
      <c r="V82" s="1"/>
      <c r="W82" s="1"/>
      <c r="X82" s="1"/>
      <c r="Y82" s="1"/>
      <c r="Z82" s="1"/>
      <c r="AA82" s="1"/>
    </row>
    <row r="83" spans="1:27" ht="15.75" hidden="1" customHeight="1">
      <c r="A83" s="1"/>
      <c r="B83" s="1"/>
      <c r="C83" s="122"/>
      <c r="D83" s="1" t="s">
        <v>139</v>
      </c>
      <c r="E83" s="122" t="str">
        <f>IF('START - AWARD DETAILS'!C37="","",'START - AWARD DETAILS'!C37)</f>
        <v/>
      </c>
      <c r="F83" s="1"/>
      <c r="G83" s="1"/>
      <c r="H83" s="1"/>
      <c r="I83" s="1"/>
      <c r="J83" s="1"/>
      <c r="K83" s="1"/>
      <c r="L83" s="1"/>
      <c r="M83" s="1"/>
      <c r="N83" s="1"/>
      <c r="O83" s="1"/>
      <c r="P83" s="1"/>
      <c r="Q83" s="1"/>
      <c r="R83" s="1"/>
      <c r="S83" s="1"/>
      <c r="T83" s="1"/>
      <c r="U83" s="1"/>
      <c r="V83" s="1"/>
      <c r="W83" s="1"/>
      <c r="X83" s="1"/>
      <c r="Y83" s="1"/>
      <c r="Z83" s="1"/>
      <c r="AA83" s="1"/>
    </row>
    <row r="84" spans="1:27" ht="15.75" hidden="1" customHeight="1">
      <c r="A84" s="1"/>
      <c r="B84" s="1"/>
      <c r="C84" s="122"/>
      <c r="D84" s="1" t="s">
        <v>140</v>
      </c>
      <c r="E84" s="122" t="str">
        <f>IF('START - AWARD DETAILS'!C38="","",'START - AWARD DETAILS'!C38)</f>
        <v/>
      </c>
      <c r="F84" s="1"/>
      <c r="G84" s="1"/>
      <c r="H84" s="1"/>
      <c r="I84" s="1"/>
      <c r="J84" s="1"/>
      <c r="K84" s="1"/>
      <c r="L84" s="1"/>
      <c r="M84" s="1"/>
      <c r="N84" s="1"/>
      <c r="O84" s="1"/>
      <c r="P84" s="1"/>
      <c r="Q84" s="1"/>
      <c r="R84" s="1"/>
      <c r="S84" s="1"/>
      <c r="T84" s="1"/>
      <c r="U84" s="1"/>
      <c r="V84" s="1"/>
      <c r="W84" s="1"/>
      <c r="X84" s="1"/>
      <c r="Y84" s="1"/>
      <c r="Z84" s="1"/>
      <c r="AA84" s="1"/>
    </row>
    <row r="85" spans="1:27" ht="15.75" hidden="1" customHeight="1">
      <c r="A85" s="1"/>
      <c r="B85" s="1"/>
      <c r="C85" s="122"/>
      <c r="D85" s="1" t="s">
        <v>141</v>
      </c>
      <c r="E85" s="122" t="str">
        <f>IF('START - AWARD DETAILS'!C39="","",'START - AWARD DETAILS'!C39)</f>
        <v/>
      </c>
      <c r="F85" s="1"/>
      <c r="G85" s="1"/>
      <c r="H85" s="1"/>
      <c r="I85" s="1"/>
      <c r="J85" s="1"/>
      <c r="K85" s="1"/>
      <c r="L85" s="1"/>
      <c r="M85" s="1"/>
      <c r="N85" s="1"/>
      <c r="O85" s="1"/>
      <c r="P85" s="1"/>
      <c r="Q85" s="1"/>
      <c r="R85" s="1"/>
      <c r="S85" s="1"/>
      <c r="T85" s="1"/>
      <c r="U85" s="1"/>
      <c r="V85" s="1"/>
      <c r="W85" s="1"/>
      <c r="X85" s="1"/>
      <c r="Y85" s="1"/>
      <c r="Z85" s="1"/>
      <c r="AA85" s="1"/>
    </row>
    <row r="86" spans="1:27" ht="15.75" hidden="1" customHeight="1">
      <c r="A86" s="1"/>
      <c r="B86" s="1"/>
      <c r="C86" s="122"/>
      <c r="D86" s="1" t="s">
        <v>142</v>
      </c>
      <c r="E86" s="122" t="str">
        <f>IF('START - AWARD DETAILS'!C40="","",'START - AWARD DETAILS'!C40)</f>
        <v/>
      </c>
      <c r="F86" s="1"/>
      <c r="G86" s="1"/>
      <c r="H86" s="1"/>
      <c r="I86" s="1"/>
      <c r="J86" s="1"/>
      <c r="K86" s="1"/>
      <c r="L86" s="1"/>
      <c r="M86" s="1"/>
      <c r="N86" s="1"/>
      <c r="O86" s="1"/>
      <c r="P86" s="1"/>
      <c r="Q86" s="1"/>
      <c r="R86" s="1"/>
      <c r="S86" s="1"/>
      <c r="T86" s="1"/>
      <c r="U86" s="1"/>
      <c r="V86" s="1"/>
      <c r="W86" s="1"/>
      <c r="X86" s="1"/>
      <c r="Y86" s="1"/>
      <c r="Z86" s="1"/>
      <c r="AA86" s="1"/>
    </row>
    <row r="87" spans="1:27" ht="15.75" hidden="1" customHeight="1">
      <c r="A87" s="1"/>
      <c r="B87" s="1"/>
      <c r="C87" s="122"/>
      <c r="D87" s="1" t="s">
        <v>143</v>
      </c>
      <c r="E87" s="122"/>
      <c r="F87" s="1"/>
      <c r="G87" s="1"/>
      <c r="H87" s="1"/>
      <c r="I87" s="1"/>
      <c r="J87" s="1"/>
      <c r="K87" s="1"/>
      <c r="L87" s="1"/>
      <c r="M87" s="1"/>
      <c r="N87" s="1"/>
      <c r="O87" s="1"/>
      <c r="P87" s="1"/>
      <c r="Q87" s="1"/>
      <c r="R87" s="1"/>
      <c r="S87" s="1"/>
      <c r="T87" s="1"/>
      <c r="U87" s="1"/>
      <c r="V87" s="1"/>
      <c r="W87" s="1"/>
      <c r="X87" s="1"/>
      <c r="Y87" s="1"/>
      <c r="Z87" s="1"/>
      <c r="AA87" s="1"/>
    </row>
    <row r="88" spans="1:27" ht="15.75" hidden="1" customHeight="1">
      <c r="A88" s="1"/>
      <c r="B88" s="1"/>
      <c r="C88" s="122"/>
      <c r="D88" s="1" t="s">
        <v>144</v>
      </c>
      <c r="E88" s="122"/>
      <c r="F88" s="1"/>
      <c r="G88" s="1"/>
      <c r="H88" s="1"/>
      <c r="I88" s="1"/>
      <c r="J88" s="1"/>
      <c r="K88" s="1"/>
      <c r="L88" s="1"/>
      <c r="M88" s="1"/>
      <c r="N88" s="1"/>
      <c r="O88" s="1"/>
      <c r="P88" s="1"/>
      <c r="Q88" s="1"/>
      <c r="R88" s="1"/>
      <c r="S88" s="1"/>
      <c r="T88" s="1"/>
      <c r="U88" s="1"/>
      <c r="V88" s="1"/>
      <c r="W88" s="1"/>
      <c r="X88" s="1"/>
      <c r="Y88" s="1"/>
      <c r="Z88" s="1"/>
      <c r="AA88" s="1"/>
    </row>
    <row r="89" spans="1:27" ht="15.75" hidden="1" customHeight="1">
      <c r="A89" s="1"/>
      <c r="B89" s="1"/>
      <c r="C89" s="122"/>
      <c r="D89" s="1" t="s">
        <v>145</v>
      </c>
      <c r="E89" s="122"/>
      <c r="F89" s="1"/>
      <c r="G89" s="1"/>
      <c r="H89" s="1"/>
      <c r="I89" s="1"/>
      <c r="J89" s="1"/>
      <c r="K89" s="1"/>
      <c r="L89" s="1"/>
      <c r="M89" s="1"/>
      <c r="N89" s="1"/>
      <c r="O89" s="1"/>
      <c r="P89" s="1"/>
      <c r="Q89" s="1"/>
      <c r="R89" s="1"/>
      <c r="S89" s="1"/>
      <c r="T89" s="1"/>
      <c r="U89" s="1"/>
      <c r="V89" s="1"/>
      <c r="W89" s="1"/>
      <c r="X89" s="1"/>
      <c r="Y89" s="1"/>
      <c r="Z89" s="1"/>
      <c r="AA89" s="1"/>
    </row>
    <row r="90" spans="1:27" ht="15.75" hidden="1" customHeight="1">
      <c r="A90" s="1"/>
      <c r="B90" s="1"/>
      <c r="C90" s="122"/>
      <c r="D90" s="1" t="s">
        <v>146</v>
      </c>
      <c r="E90" s="122"/>
      <c r="F90" s="1"/>
      <c r="G90" s="1"/>
      <c r="H90" s="1"/>
      <c r="I90" s="1"/>
      <c r="J90" s="1"/>
      <c r="K90" s="1"/>
      <c r="L90" s="1"/>
      <c r="M90" s="1"/>
      <c r="N90" s="1"/>
      <c r="O90" s="1"/>
      <c r="P90" s="1"/>
      <c r="Q90" s="1"/>
      <c r="R90" s="1"/>
      <c r="S90" s="1"/>
      <c r="T90" s="1"/>
      <c r="U90" s="1"/>
      <c r="V90" s="1"/>
      <c r="W90" s="1"/>
      <c r="X90" s="1"/>
      <c r="Y90" s="1"/>
      <c r="Z90" s="1"/>
      <c r="AA90" s="1"/>
    </row>
    <row r="91" spans="1:27" ht="15.75" hidden="1" customHeight="1">
      <c r="A91" s="1"/>
      <c r="B91" s="1"/>
      <c r="C91" s="122"/>
      <c r="D91" s="1" t="s">
        <v>147</v>
      </c>
      <c r="E91" s="122"/>
      <c r="F91" s="1"/>
      <c r="G91" s="1"/>
      <c r="H91" s="1"/>
      <c r="I91" s="1"/>
      <c r="J91" s="1"/>
      <c r="K91" s="1"/>
      <c r="L91" s="1"/>
      <c r="M91" s="1"/>
      <c r="N91" s="1"/>
      <c r="O91" s="1"/>
      <c r="P91" s="1"/>
      <c r="Q91" s="1"/>
      <c r="R91" s="1"/>
      <c r="S91" s="1"/>
      <c r="T91" s="1"/>
      <c r="U91" s="1"/>
      <c r="V91" s="1"/>
      <c r="W91" s="1"/>
      <c r="X91" s="1"/>
      <c r="Y91" s="1"/>
      <c r="Z91" s="1"/>
      <c r="AA91" s="1"/>
    </row>
    <row r="92" spans="1:27" ht="15.75" hidden="1" customHeight="1">
      <c r="A92" s="1"/>
      <c r="B92" s="1"/>
      <c r="C92" s="122"/>
      <c r="D92" s="1" t="s">
        <v>148</v>
      </c>
      <c r="E92" s="122"/>
      <c r="F92" s="1"/>
      <c r="G92" s="1"/>
      <c r="H92" s="1"/>
      <c r="I92" s="1"/>
      <c r="J92" s="1"/>
      <c r="K92" s="1"/>
      <c r="L92" s="1"/>
      <c r="M92" s="1"/>
      <c r="N92" s="1"/>
      <c r="O92" s="1"/>
      <c r="P92" s="1"/>
      <c r="Q92" s="1"/>
      <c r="R92" s="1"/>
      <c r="S92" s="1"/>
      <c r="T92" s="1"/>
      <c r="U92" s="1"/>
      <c r="V92" s="1"/>
      <c r="W92" s="1"/>
      <c r="X92" s="1"/>
      <c r="Y92" s="1"/>
      <c r="Z92" s="1"/>
      <c r="AA92" s="1"/>
    </row>
    <row r="93" spans="1:27" ht="15.75" hidden="1" customHeight="1">
      <c r="A93" s="1"/>
      <c r="B93" s="1"/>
      <c r="C93" s="122"/>
      <c r="D93" s="1" t="s">
        <v>149</v>
      </c>
      <c r="E93" s="122"/>
      <c r="F93" s="1"/>
      <c r="G93" s="1"/>
      <c r="H93" s="1"/>
      <c r="I93" s="1"/>
      <c r="J93" s="1"/>
      <c r="K93" s="1"/>
      <c r="L93" s="1"/>
      <c r="M93" s="1"/>
      <c r="N93" s="1"/>
      <c r="O93" s="1"/>
      <c r="P93" s="1"/>
      <c r="Q93" s="1"/>
      <c r="R93" s="1"/>
      <c r="S93" s="1"/>
      <c r="T93" s="1"/>
      <c r="U93" s="1"/>
      <c r="V93" s="1"/>
      <c r="W93" s="1"/>
      <c r="X93" s="1"/>
      <c r="Y93" s="1"/>
      <c r="Z93" s="1"/>
      <c r="AA93" s="1"/>
    </row>
    <row r="94" spans="1:27" ht="15.75" hidden="1" customHeight="1">
      <c r="A94" s="1"/>
      <c r="B94" s="1"/>
      <c r="C94" s="122"/>
      <c r="D94" s="1" t="s">
        <v>150</v>
      </c>
      <c r="E94" s="122"/>
      <c r="F94" s="1"/>
      <c r="G94" s="1"/>
      <c r="H94" s="1"/>
      <c r="I94" s="1"/>
      <c r="J94" s="1"/>
      <c r="K94" s="1"/>
      <c r="L94" s="1"/>
      <c r="M94" s="1"/>
      <c r="N94" s="1"/>
      <c r="O94" s="1"/>
      <c r="P94" s="1"/>
      <c r="Q94" s="1"/>
      <c r="R94" s="1"/>
      <c r="S94" s="1"/>
      <c r="T94" s="1"/>
      <c r="U94" s="1"/>
      <c r="V94" s="1"/>
      <c r="W94" s="1"/>
      <c r="X94" s="1"/>
      <c r="Y94" s="1"/>
      <c r="Z94" s="1"/>
      <c r="AA94" s="1"/>
    </row>
    <row r="95" spans="1:27" ht="15.75" hidden="1" customHeight="1">
      <c r="A95" s="1"/>
      <c r="B95" s="1"/>
      <c r="C95" s="122"/>
      <c r="D95" s="1"/>
      <c r="E95" s="122"/>
      <c r="F95" s="1"/>
      <c r="G95" s="1"/>
      <c r="H95" s="1"/>
      <c r="I95" s="1"/>
      <c r="J95" s="1"/>
      <c r="K95" s="1"/>
      <c r="L95" s="1"/>
      <c r="M95" s="1"/>
      <c r="N95" s="1"/>
      <c r="O95" s="1"/>
      <c r="P95" s="1"/>
      <c r="Q95" s="1"/>
      <c r="R95" s="1"/>
      <c r="S95" s="1"/>
      <c r="T95" s="1"/>
      <c r="U95" s="1"/>
      <c r="V95" s="1"/>
      <c r="W95" s="1"/>
      <c r="X95" s="1"/>
      <c r="Y95" s="1"/>
      <c r="Z95" s="1"/>
      <c r="AA95" s="1"/>
    </row>
    <row r="96" spans="1:27" ht="15.75" hidden="1" customHeight="1">
      <c r="A96" s="1"/>
      <c r="B96" s="1"/>
      <c r="C96" s="122"/>
      <c r="D96" s="1"/>
      <c r="E96" s="122"/>
      <c r="F96" s="1"/>
      <c r="G96" s="1"/>
      <c r="H96" s="1"/>
      <c r="I96" s="1"/>
      <c r="J96" s="1"/>
      <c r="K96" s="1"/>
      <c r="L96" s="1"/>
      <c r="M96" s="1"/>
      <c r="N96" s="1"/>
      <c r="O96" s="1"/>
      <c r="P96" s="1"/>
      <c r="Q96" s="1"/>
      <c r="R96" s="1"/>
      <c r="S96" s="1"/>
      <c r="T96" s="1"/>
      <c r="U96" s="1"/>
      <c r="V96" s="1"/>
      <c r="W96" s="1"/>
      <c r="X96" s="1"/>
      <c r="Y96" s="1"/>
      <c r="Z96" s="1"/>
      <c r="AA96" s="1"/>
    </row>
    <row r="97" spans="1:27" ht="15.75" hidden="1" customHeight="1">
      <c r="A97" s="1"/>
      <c r="B97" s="1"/>
      <c r="C97" s="122"/>
      <c r="D97" s="1"/>
      <c r="E97" s="122"/>
      <c r="F97" s="1"/>
      <c r="G97" s="1"/>
      <c r="H97" s="1"/>
      <c r="I97" s="1"/>
      <c r="J97" s="1"/>
      <c r="K97" s="1"/>
      <c r="L97" s="1"/>
      <c r="M97" s="1"/>
      <c r="N97" s="1"/>
      <c r="O97" s="1"/>
      <c r="P97" s="1"/>
      <c r="Q97" s="1"/>
      <c r="R97" s="1"/>
      <c r="S97" s="1"/>
      <c r="T97" s="1"/>
      <c r="U97" s="1"/>
      <c r="V97" s="1"/>
      <c r="W97" s="1"/>
      <c r="X97" s="1"/>
      <c r="Y97" s="1"/>
      <c r="Z97" s="1"/>
      <c r="AA97" s="1"/>
    </row>
    <row r="98" spans="1:27" ht="15.75" hidden="1" customHeight="1">
      <c r="A98" s="1"/>
      <c r="B98" s="1"/>
      <c r="C98" s="122"/>
      <c r="D98" s="1"/>
      <c r="E98" s="122"/>
      <c r="F98" s="1"/>
      <c r="G98" s="1"/>
      <c r="H98" s="1"/>
      <c r="I98" s="1"/>
      <c r="J98" s="1"/>
      <c r="K98" s="1"/>
      <c r="L98" s="1"/>
      <c r="M98" s="1"/>
      <c r="N98" s="1"/>
      <c r="O98" s="1"/>
      <c r="P98" s="1"/>
      <c r="Q98" s="1"/>
      <c r="R98" s="1"/>
      <c r="S98" s="1"/>
      <c r="T98" s="1"/>
      <c r="U98" s="1"/>
      <c r="V98" s="1"/>
      <c r="W98" s="1"/>
      <c r="X98" s="1"/>
      <c r="Y98" s="1"/>
      <c r="Z98" s="1"/>
      <c r="AA98" s="1"/>
    </row>
    <row r="99" spans="1:27" ht="15.75" hidden="1" customHeight="1">
      <c r="A99" s="1"/>
      <c r="B99" s="1"/>
      <c r="C99" s="122"/>
      <c r="D99" s="1"/>
      <c r="E99" s="122"/>
      <c r="F99" s="1"/>
      <c r="G99" s="1"/>
      <c r="H99" s="1"/>
      <c r="I99" s="1"/>
      <c r="J99" s="1"/>
      <c r="K99" s="1"/>
      <c r="L99" s="1"/>
      <c r="M99" s="1"/>
      <c r="N99" s="1"/>
      <c r="O99" s="1"/>
      <c r="P99" s="1"/>
      <c r="Q99" s="1"/>
      <c r="R99" s="1"/>
      <c r="S99" s="1"/>
      <c r="T99" s="1"/>
      <c r="U99" s="1"/>
      <c r="V99" s="1"/>
      <c r="W99" s="1"/>
      <c r="X99" s="1"/>
      <c r="Y99" s="1"/>
      <c r="Z99" s="1"/>
      <c r="AA99" s="1"/>
    </row>
    <row r="100" spans="1:27" ht="15.75" hidden="1" customHeight="1">
      <c r="A100" s="1"/>
      <c r="B100" s="1"/>
      <c r="C100" s="122"/>
      <c r="D100" s="1"/>
      <c r="E100" s="122"/>
      <c r="F100" s="1"/>
      <c r="G100" s="1"/>
      <c r="H100" s="1"/>
      <c r="I100" s="1"/>
      <c r="J100" s="1"/>
      <c r="K100" s="1"/>
      <c r="L100" s="1"/>
      <c r="M100" s="1"/>
      <c r="N100" s="1"/>
      <c r="O100" s="1"/>
      <c r="P100" s="1"/>
      <c r="Q100" s="1"/>
      <c r="R100" s="1"/>
      <c r="S100" s="1"/>
      <c r="T100" s="1"/>
      <c r="U100" s="1"/>
      <c r="V100" s="1"/>
      <c r="W100" s="1"/>
      <c r="X100" s="1"/>
      <c r="Y100" s="1"/>
      <c r="Z100" s="1"/>
      <c r="AA100" s="1"/>
    </row>
    <row r="101" spans="1:27" ht="15.75" hidden="1" customHeight="1">
      <c r="A101" s="1"/>
      <c r="B101" s="1"/>
      <c r="C101" s="122"/>
      <c r="D101" s="1"/>
      <c r="E101" s="122"/>
      <c r="F101" s="1"/>
      <c r="G101" s="1"/>
      <c r="H101" s="1"/>
      <c r="I101" s="1"/>
      <c r="J101" s="1"/>
      <c r="K101" s="1"/>
      <c r="L101" s="1"/>
      <c r="M101" s="1"/>
      <c r="N101" s="1"/>
      <c r="O101" s="1"/>
      <c r="P101" s="1"/>
      <c r="Q101" s="1"/>
      <c r="R101" s="1"/>
      <c r="S101" s="1"/>
      <c r="T101" s="1"/>
      <c r="U101" s="1"/>
      <c r="V101" s="1"/>
      <c r="W101" s="1"/>
      <c r="X101" s="1"/>
      <c r="Y101" s="1"/>
      <c r="Z101" s="1"/>
      <c r="AA101" s="1"/>
    </row>
    <row r="102" spans="1:27" ht="15.75" hidden="1" customHeight="1">
      <c r="A102" s="1"/>
      <c r="B102" s="1"/>
      <c r="C102" s="122"/>
      <c r="D102" s="1"/>
      <c r="E102" s="122"/>
      <c r="F102" s="1"/>
      <c r="G102" s="1"/>
      <c r="H102" s="1"/>
      <c r="I102" s="1"/>
      <c r="J102" s="1"/>
      <c r="K102" s="1"/>
      <c r="L102" s="1"/>
      <c r="M102" s="1"/>
      <c r="N102" s="1"/>
      <c r="O102" s="1"/>
      <c r="P102" s="1"/>
      <c r="Q102" s="1"/>
      <c r="R102" s="1"/>
      <c r="S102" s="1"/>
      <c r="T102" s="1"/>
      <c r="U102" s="1"/>
      <c r="V102" s="1"/>
      <c r="W102" s="1"/>
      <c r="X102" s="1"/>
      <c r="Y102" s="1"/>
      <c r="Z102" s="1"/>
      <c r="AA102" s="1"/>
    </row>
    <row r="103" spans="1:27" ht="15.75" hidden="1" customHeight="1">
      <c r="A103" s="1"/>
      <c r="B103" s="1"/>
      <c r="C103" s="122"/>
      <c r="D103" s="1"/>
      <c r="E103" s="122"/>
      <c r="F103" s="1"/>
      <c r="G103" s="1"/>
      <c r="H103" s="1"/>
      <c r="I103" s="1"/>
      <c r="J103" s="1"/>
      <c r="K103" s="1"/>
      <c r="L103" s="1"/>
      <c r="M103" s="1"/>
      <c r="N103" s="1"/>
      <c r="O103" s="1"/>
      <c r="P103" s="1"/>
      <c r="Q103" s="1"/>
      <c r="R103" s="1"/>
      <c r="S103" s="1"/>
      <c r="T103" s="1"/>
      <c r="U103" s="1"/>
      <c r="V103" s="1"/>
      <c r="W103" s="1"/>
      <c r="X103" s="1"/>
      <c r="Y103" s="1"/>
      <c r="Z103" s="1"/>
      <c r="AA103" s="1"/>
    </row>
    <row r="104" spans="1:27" ht="15.75" hidden="1" customHeight="1">
      <c r="A104" s="1"/>
      <c r="B104" s="1"/>
      <c r="C104" s="122"/>
      <c r="D104" s="1"/>
      <c r="E104" s="122"/>
      <c r="F104" s="1"/>
      <c r="G104" s="1"/>
      <c r="H104" s="1"/>
      <c r="I104" s="1"/>
      <c r="J104" s="1"/>
      <c r="K104" s="1"/>
      <c r="L104" s="1"/>
      <c r="M104" s="1"/>
      <c r="N104" s="1"/>
      <c r="O104" s="1"/>
      <c r="P104" s="1"/>
      <c r="Q104" s="1"/>
      <c r="R104" s="1"/>
      <c r="S104" s="1"/>
      <c r="T104" s="1"/>
      <c r="U104" s="1"/>
      <c r="V104" s="1"/>
      <c r="W104" s="1"/>
      <c r="X104" s="1"/>
      <c r="Y104" s="1"/>
      <c r="Z104" s="1"/>
      <c r="AA104" s="1"/>
    </row>
    <row r="105" spans="1:27" ht="15.75" hidden="1" customHeight="1">
      <c r="A105" s="1"/>
      <c r="B105" s="1"/>
      <c r="C105" s="122"/>
      <c r="D105" s="1"/>
      <c r="E105" s="122"/>
      <c r="F105" s="1"/>
      <c r="G105" s="1"/>
      <c r="H105" s="1"/>
      <c r="I105" s="1"/>
      <c r="J105" s="1"/>
      <c r="K105" s="1"/>
      <c r="L105" s="1"/>
      <c r="M105" s="1"/>
      <c r="N105" s="1"/>
      <c r="O105" s="1"/>
      <c r="P105" s="1"/>
      <c r="Q105" s="1"/>
      <c r="R105" s="1"/>
      <c r="S105" s="1"/>
      <c r="T105" s="1"/>
      <c r="U105" s="1"/>
      <c r="V105" s="1"/>
      <c r="W105" s="1"/>
      <c r="X105" s="1"/>
      <c r="Y105" s="1"/>
      <c r="Z105" s="1"/>
      <c r="AA105" s="1"/>
    </row>
    <row r="106" spans="1:27" ht="15.75" hidden="1" customHeight="1">
      <c r="A106" s="1"/>
      <c r="B106" s="1"/>
      <c r="C106" s="122"/>
      <c r="D106" s="1"/>
      <c r="E106" s="122"/>
      <c r="F106" s="1"/>
      <c r="G106" s="1"/>
      <c r="H106" s="1"/>
      <c r="I106" s="1"/>
      <c r="J106" s="1"/>
      <c r="K106" s="1"/>
      <c r="L106" s="1"/>
      <c r="M106" s="1"/>
      <c r="N106" s="1"/>
      <c r="O106" s="1"/>
      <c r="P106" s="1"/>
      <c r="Q106" s="1"/>
      <c r="R106" s="1"/>
      <c r="S106" s="1"/>
      <c r="T106" s="1"/>
      <c r="U106" s="1"/>
      <c r="V106" s="1"/>
      <c r="W106" s="1"/>
      <c r="X106" s="1"/>
      <c r="Y106" s="1"/>
      <c r="Z106" s="1"/>
      <c r="AA106" s="1"/>
    </row>
    <row r="107" spans="1:27" ht="15.75" hidden="1" customHeight="1">
      <c r="A107" s="1"/>
      <c r="B107" s="1"/>
      <c r="C107" s="122"/>
      <c r="D107" s="1"/>
      <c r="E107" s="122"/>
      <c r="F107" s="1"/>
      <c r="G107" s="1"/>
      <c r="H107" s="1"/>
      <c r="I107" s="1"/>
      <c r="J107" s="1"/>
      <c r="K107" s="1"/>
      <c r="L107" s="1"/>
      <c r="M107" s="1"/>
      <c r="N107" s="1"/>
      <c r="O107" s="1"/>
      <c r="P107" s="1"/>
      <c r="Q107" s="1"/>
      <c r="R107" s="1"/>
      <c r="S107" s="1"/>
      <c r="T107" s="1"/>
      <c r="U107" s="1"/>
      <c r="V107" s="1"/>
      <c r="W107" s="1"/>
      <c r="X107" s="1"/>
      <c r="Y107" s="1"/>
      <c r="Z107" s="1"/>
      <c r="AA107" s="1"/>
    </row>
    <row r="108" spans="1:27" ht="15.75" hidden="1" customHeight="1">
      <c r="A108" s="1"/>
      <c r="B108" s="1"/>
      <c r="C108" s="122"/>
      <c r="D108" s="1"/>
      <c r="E108" s="122"/>
      <c r="F108" s="1"/>
      <c r="G108" s="1"/>
      <c r="H108" s="1"/>
      <c r="I108" s="1"/>
      <c r="J108" s="1"/>
      <c r="K108" s="1"/>
      <c r="L108" s="1"/>
      <c r="M108" s="1"/>
      <c r="N108" s="1"/>
      <c r="O108" s="1"/>
      <c r="P108" s="1"/>
      <c r="Q108" s="1"/>
      <c r="R108" s="1"/>
      <c r="S108" s="1"/>
      <c r="T108" s="1"/>
      <c r="U108" s="1"/>
      <c r="V108" s="1"/>
      <c r="W108" s="1"/>
      <c r="X108" s="1"/>
      <c r="Y108" s="1"/>
      <c r="Z108" s="1"/>
      <c r="AA108" s="1"/>
    </row>
    <row r="109" spans="1:27" ht="15.75" hidden="1" customHeight="1">
      <c r="A109" s="1"/>
      <c r="B109" s="1"/>
      <c r="C109" s="122"/>
      <c r="D109" s="1"/>
      <c r="E109" s="122"/>
      <c r="F109" s="1"/>
      <c r="G109" s="1"/>
      <c r="H109" s="1"/>
      <c r="I109" s="1"/>
      <c r="J109" s="1"/>
      <c r="K109" s="1"/>
      <c r="L109" s="1"/>
      <c r="M109" s="1"/>
      <c r="N109" s="1"/>
      <c r="O109" s="1"/>
      <c r="P109" s="1"/>
      <c r="Q109" s="1"/>
      <c r="R109" s="1"/>
      <c r="S109" s="1"/>
      <c r="T109" s="1"/>
      <c r="U109" s="1"/>
      <c r="V109" s="1"/>
      <c r="W109" s="1"/>
      <c r="X109" s="1"/>
      <c r="Y109" s="1"/>
      <c r="Z109" s="1"/>
      <c r="AA109" s="1"/>
    </row>
    <row r="110" spans="1:27" ht="15.75" hidden="1" customHeight="1">
      <c r="A110" s="1"/>
      <c r="B110" s="1"/>
      <c r="C110" s="122"/>
      <c r="D110" s="1"/>
      <c r="E110" s="122"/>
      <c r="F110" s="1"/>
      <c r="G110" s="1"/>
      <c r="H110" s="1"/>
      <c r="I110" s="1"/>
      <c r="J110" s="1"/>
      <c r="K110" s="1"/>
      <c r="L110" s="1"/>
      <c r="M110" s="1"/>
      <c r="N110" s="1"/>
      <c r="O110" s="1"/>
      <c r="P110" s="1"/>
      <c r="Q110" s="1"/>
      <c r="R110" s="1"/>
      <c r="S110" s="1"/>
      <c r="T110" s="1"/>
      <c r="U110" s="1"/>
      <c r="V110" s="1"/>
      <c r="W110" s="1"/>
      <c r="X110" s="1"/>
      <c r="Y110" s="1"/>
      <c r="Z110" s="1"/>
      <c r="AA110" s="1"/>
    </row>
    <row r="111" spans="1:27" ht="15.75" hidden="1" customHeight="1">
      <c r="A111" s="1"/>
      <c r="B111" s="1"/>
      <c r="C111" s="122"/>
      <c r="D111" s="1"/>
      <c r="E111" s="122"/>
      <c r="F111" s="1"/>
      <c r="G111" s="1"/>
      <c r="H111" s="1"/>
      <c r="I111" s="1"/>
      <c r="J111" s="1"/>
      <c r="K111" s="1"/>
      <c r="L111" s="1"/>
      <c r="M111" s="1"/>
      <c r="N111" s="1"/>
      <c r="O111" s="1"/>
      <c r="P111" s="1"/>
      <c r="Q111" s="1"/>
      <c r="R111" s="1"/>
      <c r="S111" s="1"/>
      <c r="T111" s="1"/>
      <c r="U111" s="1"/>
      <c r="V111" s="1"/>
      <c r="W111" s="1"/>
      <c r="X111" s="1"/>
      <c r="Y111" s="1"/>
      <c r="Z111" s="1"/>
      <c r="AA111" s="1"/>
    </row>
    <row r="112" spans="1:27" ht="15.75" hidden="1" customHeight="1">
      <c r="A112" s="1"/>
      <c r="B112" s="1"/>
      <c r="C112" s="122"/>
      <c r="D112" s="1"/>
      <c r="E112" s="122"/>
      <c r="F112" s="1"/>
      <c r="G112" s="1"/>
      <c r="H112" s="1"/>
      <c r="I112" s="1"/>
      <c r="J112" s="1"/>
      <c r="K112" s="1"/>
      <c r="L112" s="1"/>
      <c r="M112" s="1"/>
      <c r="N112" s="1"/>
      <c r="O112" s="1"/>
      <c r="P112" s="1"/>
      <c r="Q112" s="1"/>
      <c r="R112" s="1"/>
      <c r="S112" s="1"/>
      <c r="T112" s="1"/>
      <c r="U112" s="1"/>
      <c r="V112" s="1"/>
      <c r="W112" s="1"/>
      <c r="X112" s="1"/>
      <c r="Y112" s="1"/>
      <c r="Z112" s="1"/>
      <c r="AA112" s="1"/>
    </row>
    <row r="113" spans="1:27" ht="15.75" hidden="1" customHeight="1">
      <c r="A113" s="1"/>
      <c r="B113" s="1"/>
      <c r="C113" s="122"/>
      <c r="D113" s="1"/>
      <c r="E113" s="122"/>
      <c r="F113" s="1"/>
      <c r="G113" s="1"/>
      <c r="H113" s="1"/>
      <c r="I113" s="1"/>
      <c r="J113" s="1"/>
      <c r="K113" s="1"/>
      <c r="L113" s="1"/>
      <c r="M113" s="1"/>
      <c r="N113" s="1"/>
      <c r="O113" s="1"/>
      <c r="P113" s="1"/>
      <c r="Q113" s="1"/>
      <c r="R113" s="1"/>
      <c r="S113" s="1"/>
      <c r="T113" s="1"/>
      <c r="U113" s="1"/>
      <c r="V113" s="1"/>
      <c r="W113" s="1"/>
      <c r="X113" s="1"/>
      <c r="Y113" s="1"/>
      <c r="Z113" s="1"/>
      <c r="AA113" s="1"/>
    </row>
    <row r="114" spans="1:27" ht="15.75" hidden="1" customHeight="1">
      <c r="A114" s="1"/>
      <c r="B114" s="1"/>
      <c r="C114" s="122"/>
      <c r="D114" s="1"/>
      <c r="E114" s="122"/>
      <c r="F114" s="1"/>
      <c r="G114" s="1"/>
      <c r="H114" s="1"/>
      <c r="I114" s="1"/>
      <c r="J114" s="1"/>
      <c r="K114" s="1"/>
      <c r="L114" s="1"/>
      <c r="M114" s="1"/>
      <c r="N114" s="1"/>
      <c r="O114" s="1"/>
      <c r="P114" s="1"/>
      <c r="Q114" s="1"/>
      <c r="R114" s="1"/>
      <c r="S114" s="1"/>
      <c r="T114" s="1"/>
      <c r="U114" s="1"/>
      <c r="V114" s="1"/>
      <c r="W114" s="1"/>
      <c r="X114" s="1"/>
      <c r="Y114" s="1"/>
      <c r="Z114" s="1"/>
      <c r="AA114" s="1"/>
    </row>
    <row r="115" spans="1:27" ht="15.75" hidden="1" customHeight="1">
      <c r="A115" s="1"/>
      <c r="B115" s="1"/>
      <c r="C115" s="122"/>
      <c r="D115" s="1"/>
      <c r="E115" s="122"/>
      <c r="F115" s="1"/>
      <c r="G115" s="1"/>
      <c r="H115" s="1"/>
      <c r="I115" s="1"/>
      <c r="J115" s="1"/>
      <c r="K115" s="1"/>
      <c r="L115" s="1"/>
      <c r="M115" s="1"/>
      <c r="N115" s="1"/>
      <c r="O115" s="1"/>
      <c r="P115" s="1"/>
      <c r="Q115" s="1"/>
      <c r="R115" s="1"/>
      <c r="S115" s="1"/>
      <c r="T115" s="1"/>
      <c r="U115" s="1"/>
      <c r="V115" s="1"/>
      <c r="W115" s="1"/>
      <c r="X115" s="1"/>
      <c r="Y115" s="1"/>
      <c r="Z115" s="1"/>
      <c r="AA115" s="1"/>
    </row>
    <row r="116" spans="1:27" ht="15.75" hidden="1" customHeight="1">
      <c r="A116" s="1"/>
      <c r="B116" s="1"/>
      <c r="C116" s="122"/>
      <c r="D116" s="1"/>
      <c r="E116" s="122"/>
      <c r="F116" s="1"/>
      <c r="G116" s="1"/>
      <c r="H116" s="1"/>
      <c r="I116" s="1"/>
      <c r="J116" s="1"/>
      <c r="K116" s="1"/>
      <c r="L116" s="1"/>
      <c r="M116" s="1"/>
      <c r="N116" s="1"/>
      <c r="O116" s="1"/>
      <c r="P116" s="1"/>
      <c r="Q116" s="1"/>
      <c r="R116" s="1"/>
      <c r="S116" s="1"/>
      <c r="T116" s="1"/>
      <c r="U116" s="1"/>
      <c r="V116" s="1"/>
      <c r="W116" s="1"/>
      <c r="X116" s="1"/>
      <c r="Y116" s="1"/>
      <c r="Z116" s="1"/>
      <c r="AA116" s="1"/>
    </row>
    <row r="117" spans="1:27" ht="15.75" hidden="1" customHeight="1">
      <c r="A117" s="1"/>
      <c r="B117" s="1"/>
      <c r="C117" s="122"/>
      <c r="D117" s="1"/>
      <c r="E117" s="122"/>
      <c r="F117" s="1"/>
      <c r="G117" s="1"/>
      <c r="H117" s="1"/>
      <c r="I117" s="1"/>
      <c r="J117" s="1"/>
      <c r="K117" s="1"/>
      <c r="L117" s="1"/>
      <c r="M117" s="1"/>
      <c r="N117" s="1"/>
      <c r="O117" s="1"/>
      <c r="P117" s="1"/>
      <c r="Q117" s="1"/>
      <c r="R117" s="1"/>
      <c r="S117" s="1"/>
      <c r="T117" s="1"/>
      <c r="U117" s="1"/>
      <c r="V117" s="1"/>
      <c r="W117" s="1"/>
      <c r="X117" s="1"/>
      <c r="Y117" s="1"/>
      <c r="Z117" s="1"/>
      <c r="AA117" s="1"/>
    </row>
    <row r="118" spans="1:27" ht="15.75" hidden="1" customHeight="1">
      <c r="A118" s="1"/>
      <c r="B118" s="1"/>
      <c r="C118" s="122"/>
      <c r="D118" s="1"/>
      <c r="E118" s="122"/>
      <c r="F118" s="1"/>
      <c r="G118" s="1"/>
      <c r="H118" s="1"/>
      <c r="I118" s="1"/>
      <c r="J118" s="1"/>
      <c r="K118" s="1"/>
      <c r="L118" s="1"/>
      <c r="M118" s="1"/>
      <c r="N118" s="1"/>
      <c r="O118" s="1"/>
      <c r="P118" s="1"/>
      <c r="Q118" s="1"/>
      <c r="R118" s="1"/>
      <c r="S118" s="1"/>
      <c r="T118" s="1"/>
      <c r="U118" s="1"/>
      <c r="V118" s="1"/>
      <c r="W118" s="1"/>
      <c r="X118" s="1"/>
      <c r="Y118" s="1"/>
      <c r="Z118" s="1"/>
      <c r="AA118" s="1"/>
    </row>
    <row r="119" spans="1:27" ht="15.75" hidden="1" customHeight="1">
      <c r="A119" s="1"/>
      <c r="B119" s="1"/>
      <c r="C119" s="122"/>
      <c r="D119" s="1"/>
      <c r="E119" s="122"/>
      <c r="F119" s="1"/>
      <c r="G119" s="1"/>
      <c r="H119" s="1"/>
      <c r="I119" s="1"/>
      <c r="J119" s="1"/>
      <c r="K119" s="1"/>
      <c r="L119" s="1"/>
      <c r="M119" s="1"/>
      <c r="N119" s="1"/>
      <c r="O119" s="1"/>
      <c r="P119" s="1"/>
      <c r="Q119" s="1"/>
      <c r="R119" s="1"/>
      <c r="S119" s="1"/>
      <c r="T119" s="1"/>
      <c r="U119" s="1"/>
      <c r="V119" s="1"/>
      <c r="W119" s="1"/>
      <c r="X119" s="1"/>
      <c r="Y119" s="1"/>
      <c r="Z119" s="1"/>
      <c r="AA119" s="1"/>
    </row>
    <row r="120" spans="1:27" ht="15.75" hidden="1" customHeight="1">
      <c r="A120" s="1"/>
      <c r="B120" s="1"/>
      <c r="C120" s="122"/>
      <c r="D120" s="1"/>
      <c r="E120" s="122"/>
      <c r="F120" s="1"/>
      <c r="G120" s="1"/>
      <c r="H120" s="1"/>
      <c r="I120" s="1"/>
      <c r="J120" s="1"/>
      <c r="K120" s="1"/>
      <c r="L120" s="1"/>
      <c r="M120" s="1"/>
      <c r="N120" s="1"/>
      <c r="O120" s="1"/>
      <c r="P120" s="1"/>
      <c r="Q120" s="1"/>
      <c r="R120" s="1"/>
      <c r="S120" s="1"/>
      <c r="T120" s="1"/>
      <c r="U120" s="1"/>
      <c r="V120" s="1"/>
      <c r="W120" s="1"/>
      <c r="X120" s="1"/>
      <c r="Y120" s="1"/>
      <c r="Z120" s="1"/>
      <c r="AA120" s="1"/>
    </row>
    <row r="121" spans="1:27" ht="15.75" hidden="1" customHeight="1">
      <c r="A121" s="1"/>
      <c r="B121" s="1"/>
      <c r="C121" s="122"/>
      <c r="D121" s="1"/>
      <c r="E121" s="122"/>
      <c r="F121" s="1"/>
      <c r="G121" s="1"/>
      <c r="H121" s="1"/>
      <c r="I121" s="1"/>
      <c r="J121" s="1"/>
      <c r="K121" s="1"/>
      <c r="L121" s="1"/>
      <c r="M121" s="1"/>
      <c r="N121" s="1"/>
      <c r="O121" s="1"/>
      <c r="P121" s="1"/>
      <c r="Q121" s="1"/>
      <c r="R121" s="1"/>
      <c r="S121" s="1"/>
      <c r="T121" s="1"/>
      <c r="U121" s="1"/>
      <c r="V121" s="1"/>
      <c r="W121" s="1"/>
      <c r="X121" s="1"/>
      <c r="Y121" s="1"/>
      <c r="Z121" s="1"/>
      <c r="AA121" s="1"/>
    </row>
    <row r="122" spans="1:27" ht="15.75" hidden="1" customHeight="1">
      <c r="A122" s="1"/>
      <c r="B122" s="1"/>
      <c r="C122" s="122"/>
      <c r="D122" s="1"/>
      <c r="E122" s="122"/>
      <c r="F122" s="1"/>
      <c r="G122" s="1"/>
      <c r="H122" s="1"/>
      <c r="I122" s="1"/>
      <c r="J122" s="1"/>
      <c r="K122" s="1"/>
      <c r="L122" s="1"/>
      <c r="M122" s="1"/>
      <c r="N122" s="1"/>
      <c r="O122" s="1"/>
      <c r="P122" s="1"/>
      <c r="Q122" s="1"/>
      <c r="R122" s="1"/>
      <c r="S122" s="1"/>
      <c r="T122" s="1"/>
      <c r="U122" s="1"/>
      <c r="V122" s="1"/>
      <c r="W122" s="1"/>
      <c r="X122" s="1"/>
      <c r="Y122" s="1"/>
      <c r="Z122" s="1"/>
      <c r="AA122" s="1"/>
    </row>
    <row r="123" spans="1:27" ht="15.75" hidden="1" customHeight="1">
      <c r="A123" s="1"/>
      <c r="B123" s="1"/>
      <c r="C123" s="122"/>
      <c r="D123" s="1"/>
      <c r="E123" s="122"/>
      <c r="F123" s="1"/>
      <c r="G123" s="1"/>
      <c r="H123" s="1"/>
      <c r="I123" s="1"/>
      <c r="J123" s="1"/>
      <c r="K123" s="1"/>
      <c r="L123" s="1"/>
      <c r="M123" s="1"/>
      <c r="N123" s="1"/>
      <c r="O123" s="1"/>
      <c r="P123" s="1"/>
      <c r="Q123" s="1"/>
      <c r="R123" s="1"/>
      <c r="S123" s="1"/>
      <c r="T123" s="1"/>
      <c r="U123" s="1"/>
      <c r="V123" s="1"/>
      <c r="W123" s="1"/>
      <c r="X123" s="1"/>
      <c r="Y123" s="1"/>
      <c r="Z123" s="1"/>
      <c r="AA123" s="1"/>
    </row>
    <row r="124" spans="1:27" ht="15.75" hidden="1" customHeight="1">
      <c r="A124" s="1"/>
      <c r="B124" s="1"/>
      <c r="C124" s="122"/>
      <c r="D124" s="1"/>
      <c r="E124" s="122"/>
      <c r="F124" s="1"/>
      <c r="G124" s="1"/>
      <c r="H124" s="1"/>
      <c r="I124" s="1"/>
      <c r="J124" s="1"/>
      <c r="K124" s="1"/>
      <c r="L124" s="1"/>
      <c r="M124" s="1"/>
      <c r="N124" s="1"/>
      <c r="O124" s="1"/>
      <c r="P124" s="1"/>
      <c r="Q124" s="1"/>
      <c r="R124" s="1"/>
      <c r="S124" s="1"/>
      <c r="T124" s="1"/>
      <c r="U124" s="1"/>
      <c r="V124" s="1"/>
      <c r="W124" s="1"/>
      <c r="X124" s="1"/>
      <c r="Y124" s="1"/>
      <c r="Z124" s="1"/>
      <c r="AA124" s="1"/>
    </row>
    <row r="125" spans="1:27" ht="15.75" hidden="1" customHeight="1">
      <c r="A125" s="1"/>
      <c r="B125" s="1"/>
      <c r="C125" s="122"/>
      <c r="D125" s="1"/>
      <c r="E125" s="122"/>
      <c r="F125" s="1"/>
      <c r="G125" s="1"/>
      <c r="H125" s="1"/>
      <c r="I125" s="1"/>
      <c r="J125" s="1"/>
      <c r="K125" s="1"/>
      <c r="L125" s="1"/>
      <c r="M125" s="1"/>
      <c r="N125" s="1"/>
      <c r="O125" s="1"/>
      <c r="P125" s="1"/>
      <c r="Q125" s="1"/>
      <c r="R125" s="1"/>
      <c r="S125" s="1"/>
      <c r="T125" s="1"/>
      <c r="U125" s="1"/>
      <c r="V125" s="1"/>
      <c r="W125" s="1"/>
      <c r="X125" s="1"/>
      <c r="Y125" s="1"/>
      <c r="Z125" s="1"/>
      <c r="AA125" s="1"/>
    </row>
    <row r="126" spans="1:27" ht="15.75" hidden="1" customHeight="1">
      <c r="A126" s="1"/>
      <c r="B126" s="1"/>
      <c r="C126" s="122"/>
      <c r="D126" s="1"/>
      <c r="E126" s="122"/>
      <c r="F126" s="1"/>
      <c r="G126" s="1"/>
      <c r="H126" s="1"/>
      <c r="I126" s="1"/>
      <c r="J126" s="1"/>
      <c r="K126" s="1"/>
      <c r="L126" s="1"/>
      <c r="M126" s="1"/>
      <c r="N126" s="1"/>
      <c r="O126" s="1"/>
      <c r="P126" s="1"/>
      <c r="Q126" s="1"/>
      <c r="R126" s="1"/>
      <c r="S126" s="1"/>
      <c r="T126" s="1"/>
      <c r="U126" s="1"/>
      <c r="V126" s="1"/>
      <c r="W126" s="1"/>
      <c r="X126" s="1"/>
      <c r="Y126" s="1"/>
      <c r="Z126" s="1"/>
      <c r="AA126" s="1"/>
    </row>
    <row r="127" spans="1:27" ht="15.75" hidden="1" customHeight="1">
      <c r="A127" s="1"/>
      <c r="B127" s="1"/>
      <c r="C127" s="122"/>
      <c r="D127" s="1"/>
      <c r="E127" s="122"/>
      <c r="F127" s="1"/>
      <c r="G127" s="1"/>
      <c r="H127" s="1"/>
      <c r="I127" s="1"/>
      <c r="J127" s="1"/>
      <c r="K127" s="1"/>
      <c r="L127" s="1"/>
      <c r="M127" s="1"/>
      <c r="N127" s="1"/>
      <c r="O127" s="1"/>
      <c r="P127" s="1"/>
      <c r="Q127" s="1"/>
      <c r="R127" s="1"/>
      <c r="S127" s="1"/>
      <c r="T127" s="1"/>
      <c r="U127" s="1"/>
      <c r="V127" s="1"/>
      <c r="W127" s="1"/>
      <c r="X127" s="1"/>
      <c r="Y127" s="1"/>
      <c r="Z127" s="1"/>
      <c r="AA127" s="1"/>
    </row>
    <row r="128" spans="1:27" ht="15.75" hidden="1" customHeight="1">
      <c r="A128" s="1"/>
      <c r="B128" s="1"/>
      <c r="C128" s="122"/>
      <c r="D128" s="1"/>
      <c r="E128" s="122"/>
      <c r="F128" s="1"/>
      <c r="G128" s="1"/>
      <c r="H128" s="1"/>
      <c r="I128" s="1"/>
      <c r="J128" s="1"/>
      <c r="K128" s="1"/>
      <c r="L128" s="1"/>
      <c r="M128" s="1"/>
      <c r="N128" s="1"/>
      <c r="O128" s="1"/>
      <c r="P128" s="1"/>
      <c r="Q128" s="1"/>
      <c r="R128" s="1"/>
      <c r="S128" s="1"/>
      <c r="T128" s="1"/>
      <c r="U128" s="1"/>
      <c r="V128" s="1"/>
      <c r="W128" s="1"/>
      <c r="X128" s="1"/>
      <c r="Y128" s="1"/>
      <c r="Z128" s="1"/>
      <c r="AA128" s="1"/>
    </row>
    <row r="129" spans="1:27" ht="15.75" hidden="1" customHeight="1">
      <c r="A129" s="1"/>
      <c r="B129" s="1"/>
      <c r="C129" s="122"/>
      <c r="D129" s="1"/>
      <c r="E129" s="122"/>
      <c r="F129" s="1"/>
      <c r="G129" s="1"/>
      <c r="H129" s="1"/>
      <c r="I129" s="1"/>
      <c r="J129" s="1"/>
      <c r="K129" s="1"/>
      <c r="L129" s="1"/>
      <c r="M129" s="1"/>
      <c r="N129" s="1"/>
      <c r="O129" s="1"/>
      <c r="P129" s="1"/>
      <c r="Q129" s="1"/>
      <c r="R129" s="1"/>
      <c r="S129" s="1"/>
      <c r="T129" s="1"/>
      <c r="U129" s="1"/>
      <c r="V129" s="1"/>
      <c r="W129" s="1"/>
      <c r="X129" s="1"/>
      <c r="Y129" s="1"/>
      <c r="Z129" s="1"/>
      <c r="AA129" s="1"/>
    </row>
    <row r="130" spans="1:27" ht="15.75" hidden="1" customHeight="1">
      <c r="A130" s="1"/>
      <c r="B130" s="1"/>
      <c r="C130" s="122"/>
      <c r="D130" s="1"/>
      <c r="E130" s="122"/>
      <c r="F130" s="1"/>
      <c r="G130" s="1"/>
      <c r="H130" s="1"/>
      <c r="I130" s="1"/>
      <c r="J130" s="1"/>
      <c r="K130" s="1"/>
      <c r="L130" s="1"/>
      <c r="M130" s="1"/>
      <c r="N130" s="1"/>
      <c r="O130" s="1"/>
      <c r="P130" s="1"/>
      <c r="Q130" s="1"/>
      <c r="R130" s="1"/>
      <c r="S130" s="1"/>
      <c r="T130" s="1"/>
      <c r="U130" s="1"/>
      <c r="V130" s="1"/>
      <c r="W130" s="1"/>
      <c r="X130" s="1"/>
      <c r="Y130" s="1"/>
      <c r="Z130" s="1"/>
      <c r="AA130" s="1"/>
    </row>
    <row r="131" spans="1:27" ht="15.75" hidden="1" customHeight="1">
      <c r="A131" s="1"/>
      <c r="B131" s="1"/>
      <c r="C131" s="122"/>
      <c r="D131" s="1"/>
      <c r="E131" s="122"/>
      <c r="F131" s="1"/>
      <c r="G131" s="1"/>
      <c r="H131" s="1"/>
      <c r="I131" s="1"/>
      <c r="J131" s="1"/>
      <c r="K131" s="1"/>
      <c r="L131" s="1"/>
      <c r="M131" s="1"/>
      <c r="N131" s="1"/>
      <c r="O131" s="1"/>
      <c r="P131" s="1"/>
      <c r="Q131" s="1"/>
      <c r="R131" s="1"/>
      <c r="S131" s="1"/>
      <c r="T131" s="1"/>
      <c r="U131" s="1"/>
      <c r="V131" s="1"/>
      <c r="W131" s="1"/>
      <c r="X131" s="1"/>
      <c r="Y131" s="1"/>
      <c r="Z131" s="1"/>
      <c r="AA131" s="1"/>
    </row>
    <row r="132" spans="1:27" ht="15.75" hidden="1" customHeight="1">
      <c r="A132" s="1"/>
      <c r="B132" s="1"/>
      <c r="C132" s="122"/>
      <c r="D132" s="1"/>
      <c r="E132" s="122"/>
      <c r="F132" s="1"/>
      <c r="G132" s="1"/>
      <c r="H132" s="1"/>
      <c r="I132" s="1"/>
      <c r="J132" s="1"/>
      <c r="K132" s="1"/>
      <c r="L132" s="1"/>
      <c r="M132" s="1"/>
      <c r="N132" s="1"/>
      <c r="O132" s="1"/>
      <c r="P132" s="1"/>
      <c r="Q132" s="1"/>
      <c r="R132" s="1"/>
      <c r="S132" s="1"/>
      <c r="T132" s="1"/>
      <c r="U132" s="1"/>
      <c r="V132" s="1"/>
      <c r="W132" s="1"/>
      <c r="X132" s="1"/>
      <c r="Y132" s="1"/>
      <c r="Z132" s="1"/>
      <c r="AA132" s="1"/>
    </row>
    <row r="133" spans="1:27" ht="15.75" hidden="1" customHeight="1">
      <c r="A133" s="1"/>
      <c r="B133" s="1"/>
      <c r="C133" s="122"/>
      <c r="D133" s="1"/>
      <c r="E133" s="122"/>
      <c r="F133" s="1"/>
      <c r="G133" s="1"/>
      <c r="H133" s="1"/>
      <c r="I133" s="1"/>
      <c r="J133" s="1"/>
      <c r="K133" s="1"/>
      <c r="L133" s="1"/>
      <c r="M133" s="1"/>
      <c r="N133" s="1"/>
      <c r="O133" s="1"/>
      <c r="P133" s="1"/>
      <c r="Q133" s="1"/>
      <c r="R133" s="1"/>
      <c r="S133" s="1"/>
      <c r="T133" s="1"/>
      <c r="U133" s="1"/>
      <c r="V133" s="1"/>
      <c r="W133" s="1"/>
      <c r="X133" s="1"/>
      <c r="Y133" s="1"/>
      <c r="Z133" s="1"/>
      <c r="AA133" s="1"/>
    </row>
    <row r="134" spans="1:27" ht="15.75" hidden="1" customHeight="1">
      <c r="A134" s="1"/>
      <c r="B134" s="1"/>
      <c r="C134" s="122"/>
      <c r="D134" s="1"/>
      <c r="E134" s="122"/>
      <c r="F134" s="1"/>
      <c r="G134" s="1"/>
      <c r="H134" s="1"/>
      <c r="I134" s="1"/>
      <c r="J134" s="1"/>
      <c r="K134" s="1"/>
      <c r="L134" s="1"/>
      <c r="M134" s="1"/>
      <c r="N134" s="1"/>
      <c r="O134" s="1"/>
      <c r="P134" s="1"/>
      <c r="Q134" s="1"/>
      <c r="R134" s="1"/>
      <c r="S134" s="1"/>
      <c r="T134" s="1"/>
      <c r="U134" s="1"/>
      <c r="V134" s="1"/>
      <c r="W134" s="1"/>
      <c r="X134" s="1"/>
      <c r="Y134" s="1"/>
      <c r="Z134" s="1"/>
      <c r="AA134" s="1"/>
    </row>
    <row r="135" spans="1:27" ht="15.75" hidden="1" customHeight="1">
      <c r="A135" s="1"/>
      <c r="B135" s="1"/>
      <c r="C135" s="122"/>
      <c r="D135" s="1"/>
      <c r="E135" s="122"/>
      <c r="F135" s="1"/>
      <c r="G135" s="1"/>
      <c r="H135" s="1"/>
      <c r="I135" s="1"/>
      <c r="J135" s="1"/>
      <c r="K135" s="1"/>
      <c r="L135" s="1"/>
      <c r="M135" s="1"/>
      <c r="N135" s="1"/>
      <c r="O135" s="1"/>
      <c r="P135" s="1"/>
      <c r="Q135" s="1"/>
      <c r="R135" s="1"/>
      <c r="S135" s="1"/>
      <c r="T135" s="1"/>
      <c r="U135" s="1"/>
      <c r="V135" s="1"/>
      <c r="W135" s="1"/>
      <c r="X135" s="1"/>
      <c r="Y135" s="1"/>
      <c r="Z135" s="1"/>
      <c r="AA135" s="1"/>
    </row>
    <row r="136" spans="1:27" ht="15.75" hidden="1" customHeight="1">
      <c r="A136" s="1"/>
      <c r="B136" s="1"/>
      <c r="C136" s="122"/>
      <c r="D136" s="1"/>
      <c r="E136" s="122"/>
      <c r="F136" s="1"/>
      <c r="G136" s="1"/>
      <c r="H136" s="1"/>
      <c r="I136" s="1"/>
      <c r="J136" s="1"/>
      <c r="K136" s="1"/>
      <c r="L136" s="1"/>
      <c r="M136" s="1"/>
      <c r="N136" s="1"/>
      <c r="O136" s="1"/>
      <c r="P136" s="1"/>
      <c r="Q136" s="1"/>
      <c r="R136" s="1"/>
      <c r="S136" s="1"/>
      <c r="T136" s="1"/>
      <c r="U136" s="1"/>
      <c r="V136" s="1"/>
      <c r="W136" s="1"/>
      <c r="X136" s="1"/>
      <c r="Y136" s="1"/>
      <c r="Z136" s="1"/>
      <c r="AA136" s="1"/>
    </row>
    <row r="137" spans="1:27" ht="15.75" hidden="1" customHeight="1">
      <c r="A137" s="1"/>
      <c r="B137" s="1"/>
      <c r="C137" s="122"/>
      <c r="D137" s="1"/>
      <c r="E137" s="122"/>
      <c r="F137" s="1"/>
      <c r="G137" s="1"/>
      <c r="H137" s="1"/>
      <c r="I137" s="1"/>
      <c r="J137" s="1"/>
      <c r="K137" s="1"/>
      <c r="L137" s="1"/>
      <c r="M137" s="1"/>
      <c r="N137" s="1"/>
      <c r="O137" s="1"/>
      <c r="P137" s="1"/>
      <c r="Q137" s="1"/>
      <c r="R137" s="1"/>
      <c r="S137" s="1"/>
      <c r="T137" s="1"/>
      <c r="U137" s="1"/>
      <c r="V137" s="1"/>
      <c r="W137" s="1"/>
      <c r="X137" s="1"/>
      <c r="Y137" s="1"/>
      <c r="Z137" s="1"/>
      <c r="AA137" s="1"/>
    </row>
    <row r="138" spans="1:27" ht="15.75" hidden="1" customHeight="1">
      <c r="A138" s="1"/>
      <c r="B138" s="1"/>
      <c r="C138" s="122"/>
      <c r="D138" s="1"/>
      <c r="E138" s="122"/>
      <c r="F138" s="1"/>
      <c r="G138" s="1"/>
      <c r="H138" s="1"/>
      <c r="I138" s="1"/>
      <c r="J138" s="1"/>
      <c r="K138" s="1"/>
      <c r="L138" s="1"/>
      <c r="M138" s="1"/>
      <c r="N138" s="1"/>
      <c r="O138" s="1"/>
      <c r="P138" s="1"/>
      <c r="Q138" s="1"/>
      <c r="R138" s="1"/>
      <c r="S138" s="1"/>
      <c r="T138" s="1"/>
      <c r="U138" s="1"/>
      <c r="V138" s="1"/>
      <c r="W138" s="1"/>
      <c r="X138" s="1"/>
      <c r="Y138" s="1"/>
      <c r="Z138" s="1"/>
      <c r="AA138" s="1"/>
    </row>
    <row r="139" spans="1:27" ht="15.75" hidden="1" customHeight="1">
      <c r="A139" s="1"/>
      <c r="B139" s="1"/>
      <c r="C139" s="122"/>
      <c r="D139" s="1"/>
      <c r="E139" s="122"/>
      <c r="F139" s="1"/>
      <c r="G139" s="1"/>
      <c r="H139" s="1"/>
      <c r="I139" s="1"/>
      <c r="J139" s="1"/>
      <c r="K139" s="1"/>
      <c r="L139" s="1"/>
      <c r="M139" s="1"/>
      <c r="N139" s="1"/>
      <c r="O139" s="1"/>
      <c r="P139" s="1"/>
      <c r="Q139" s="1"/>
      <c r="R139" s="1"/>
      <c r="S139" s="1"/>
      <c r="T139" s="1"/>
      <c r="U139" s="1"/>
      <c r="V139" s="1"/>
      <c r="W139" s="1"/>
      <c r="X139" s="1"/>
      <c r="Y139" s="1"/>
      <c r="Z139" s="1"/>
      <c r="AA139" s="1"/>
    </row>
    <row r="140" spans="1:27" ht="15.75" hidden="1" customHeight="1">
      <c r="A140" s="1"/>
      <c r="B140" s="1"/>
      <c r="C140" s="122"/>
      <c r="D140" s="1"/>
      <c r="E140" s="122"/>
      <c r="F140" s="1"/>
      <c r="G140" s="1"/>
      <c r="H140" s="1"/>
      <c r="I140" s="1"/>
      <c r="J140" s="1"/>
      <c r="K140" s="1"/>
      <c r="L140" s="1"/>
      <c r="M140" s="1"/>
      <c r="N140" s="1"/>
      <c r="O140" s="1"/>
      <c r="P140" s="1"/>
      <c r="Q140" s="1"/>
      <c r="R140" s="1"/>
      <c r="S140" s="1"/>
      <c r="T140" s="1"/>
      <c r="U140" s="1"/>
      <c r="V140" s="1"/>
      <c r="W140" s="1"/>
      <c r="X140" s="1"/>
      <c r="Y140" s="1"/>
      <c r="Z140" s="1"/>
      <c r="AA140" s="1"/>
    </row>
    <row r="141" spans="1:27" ht="15.75" hidden="1" customHeight="1">
      <c r="A141" s="1"/>
      <c r="B141" s="1"/>
      <c r="C141" s="122"/>
      <c r="D141" s="1"/>
      <c r="E141" s="122"/>
      <c r="F141" s="1"/>
      <c r="G141" s="1"/>
      <c r="H141" s="1"/>
      <c r="I141" s="1"/>
      <c r="J141" s="1"/>
      <c r="K141" s="1"/>
      <c r="L141" s="1"/>
      <c r="M141" s="1"/>
      <c r="N141" s="1"/>
      <c r="O141" s="1"/>
      <c r="P141" s="1"/>
      <c r="Q141" s="1"/>
      <c r="R141" s="1"/>
      <c r="S141" s="1"/>
      <c r="T141" s="1"/>
      <c r="U141" s="1"/>
      <c r="V141" s="1"/>
      <c r="W141" s="1"/>
      <c r="X141" s="1"/>
      <c r="Y141" s="1"/>
      <c r="Z141" s="1"/>
      <c r="AA141" s="1"/>
    </row>
    <row r="142" spans="1:27" ht="15.75" hidden="1" customHeight="1">
      <c r="A142" s="1"/>
      <c r="B142" s="1"/>
      <c r="C142" s="122"/>
      <c r="D142" s="1"/>
      <c r="E142" s="122"/>
      <c r="F142" s="1"/>
      <c r="G142" s="1"/>
      <c r="H142" s="1"/>
      <c r="I142" s="1"/>
      <c r="J142" s="1"/>
      <c r="K142" s="1"/>
      <c r="L142" s="1"/>
      <c r="M142" s="1"/>
      <c r="N142" s="1"/>
      <c r="O142" s="1"/>
      <c r="P142" s="1"/>
      <c r="Q142" s="1"/>
      <c r="R142" s="1"/>
      <c r="S142" s="1"/>
      <c r="T142" s="1"/>
      <c r="U142" s="1"/>
      <c r="V142" s="1"/>
      <c r="W142" s="1"/>
      <c r="X142" s="1"/>
      <c r="Y142" s="1"/>
      <c r="Z142" s="1"/>
      <c r="AA142" s="1"/>
    </row>
    <row r="143" spans="1:27" ht="15.75" hidden="1" customHeight="1">
      <c r="A143" s="1"/>
      <c r="B143" s="1"/>
      <c r="C143" s="122"/>
      <c r="D143" s="1"/>
      <c r="E143" s="122"/>
      <c r="F143" s="1"/>
      <c r="G143" s="1"/>
      <c r="H143" s="1"/>
      <c r="I143" s="1"/>
      <c r="J143" s="1"/>
      <c r="K143" s="1"/>
      <c r="L143" s="1"/>
      <c r="M143" s="1"/>
      <c r="N143" s="1"/>
      <c r="O143" s="1"/>
      <c r="P143" s="1"/>
      <c r="Q143" s="1"/>
      <c r="R143" s="1"/>
      <c r="S143" s="1"/>
      <c r="T143" s="1"/>
      <c r="U143" s="1"/>
      <c r="V143" s="1"/>
      <c r="W143" s="1"/>
      <c r="X143" s="1"/>
      <c r="Y143" s="1"/>
      <c r="Z143" s="1"/>
      <c r="AA143" s="1"/>
    </row>
    <row r="144" spans="1:27" ht="15.75" hidden="1" customHeight="1">
      <c r="A144" s="1"/>
      <c r="B144" s="1"/>
      <c r="C144" s="122"/>
      <c r="D144" s="1"/>
      <c r="E144" s="122"/>
      <c r="F144" s="1"/>
      <c r="G144" s="1"/>
      <c r="H144" s="1"/>
      <c r="I144" s="1"/>
      <c r="J144" s="1"/>
      <c r="K144" s="1"/>
      <c r="L144" s="1"/>
      <c r="M144" s="1"/>
      <c r="N144" s="1"/>
      <c r="O144" s="1"/>
      <c r="P144" s="1"/>
      <c r="Q144" s="1"/>
      <c r="R144" s="1"/>
      <c r="S144" s="1"/>
      <c r="T144" s="1"/>
      <c r="U144" s="1"/>
      <c r="V144" s="1"/>
      <c r="W144" s="1"/>
      <c r="X144" s="1"/>
      <c r="Y144" s="1"/>
      <c r="Z144" s="1"/>
      <c r="AA144" s="1"/>
    </row>
    <row r="145" spans="1:27" ht="15.75" hidden="1" customHeight="1">
      <c r="A145" s="1"/>
      <c r="B145" s="1"/>
      <c r="C145" s="122"/>
      <c r="D145" s="1"/>
      <c r="E145" s="122"/>
      <c r="F145" s="1"/>
      <c r="G145" s="1"/>
      <c r="H145" s="1"/>
      <c r="I145" s="1"/>
      <c r="J145" s="1"/>
      <c r="K145" s="1"/>
      <c r="L145" s="1"/>
      <c r="M145" s="1"/>
      <c r="N145" s="1"/>
      <c r="O145" s="1"/>
      <c r="P145" s="1"/>
      <c r="Q145" s="1"/>
      <c r="R145" s="1"/>
      <c r="S145" s="1"/>
      <c r="T145" s="1"/>
      <c r="U145" s="1"/>
      <c r="V145" s="1"/>
      <c r="W145" s="1"/>
      <c r="X145" s="1"/>
      <c r="Y145" s="1"/>
      <c r="Z145" s="1"/>
      <c r="AA145" s="1"/>
    </row>
    <row r="146" spans="1:27" ht="15.75" hidden="1" customHeight="1">
      <c r="A146" s="1"/>
      <c r="B146" s="1"/>
      <c r="C146" s="122"/>
      <c r="D146" s="1"/>
      <c r="E146" s="122"/>
      <c r="F146" s="1"/>
      <c r="G146" s="1"/>
      <c r="H146" s="1"/>
      <c r="I146" s="1"/>
      <c r="J146" s="1"/>
      <c r="K146" s="1"/>
      <c r="L146" s="1"/>
      <c r="M146" s="1"/>
      <c r="N146" s="1"/>
      <c r="O146" s="1"/>
      <c r="P146" s="1"/>
      <c r="Q146" s="1"/>
      <c r="R146" s="1"/>
      <c r="S146" s="1"/>
      <c r="T146" s="1"/>
      <c r="U146" s="1"/>
      <c r="V146" s="1"/>
      <c r="W146" s="1"/>
      <c r="X146" s="1"/>
      <c r="Y146" s="1"/>
      <c r="Z146" s="1"/>
      <c r="AA146" s="1"/>
    </row>
    <row r="147" spans="1:27" ht="15.75" hidden="1" customHeight="1">
      <c r="A147" s="1"/>
      <c r="B147" s="1"/>
      <c r="C147" s="122"/>
      <c r="D147" s="1"/>
      <c r="E147" s="122"/>
      <c r="F147" s="1"/>
      <c r="G147" s="1"/>
      <c r="H147" s="1"/>
      <c r="I147" s="1"/>
      <c r="J147" s="1"/>
      <c r="K147" s="1"/>
      <c r="L147" s="1"/>
      <c r="M147" s="1"/>
      <c r="N147" s="1"/>
      <c r="O147" s="1"/>
      <c r="P147" s="1"/>
      <c r="Q147" s="1"/>
      <c r="R147" s="1"/>
      <c r="S147" s="1"/>
      <c r="T147" s="1"/>
      <c r="U147" s="1"/>
      <c r="V147" s="1"/>
      <c r="W147" s="1"/>
      <c r="X147" s="1"/>
      <c r="Y147" s="1"/>
      <c r="Z147" s="1"/>
      <c r="AA147" s="1"/>
    </row>
    <row r="148" spans="1:27" ht="15.75" hidden="1" customHeight="1">
      <c r="A148" s="1"/>
      <c r="B148" s="1"/>
      <c r="C148" s="122"/>
      <c r="D148" s="1"/>
      <c r="E148" s="122"/>
      <c r="F148" s="1"/>
      <c r="G148" s="1"/>
      <c r="H148" s="1"/>
      <c r="I148" s="1"/>
      <c r="J148" s="1"/>
      <c r="K148" s="1"/>
      <c r="L148" s="1"/>
      <c r="M148" s="1"/>
      <c r="N148" s="1"/>
      <c r="O148" s="1"/>
      <c r="P148" s="1"/>
      <c r="Q148" s="1"/>
      <c r="R148" s="1"/>
      <c r="S148" s="1"/>
      <c r="T148" s="1"/>
      <c r="U148" s="1"/>
      <c r="V148" s="1"/>
      <c r="W148" s="1"/>
      <c r="X148" s="1"/>
      <c r="Y148" s="1"/>
      <c r="Z148" s="1"/>
      <c r="AA148" s="1"/>
    </row>
    <row r="149" spans="1:27" ht="15.75" hidden="1" customHeight="1">
      <c r="A149" s="1"/>
      <c r="B149" s="1"/>
      <c r="C149" s="122"/>
      <c r="D149" s="1"/>
      <c r="E149" s="122"/>
      <c r="F149" s="1"/>
      <c r="G149" s="1"/>
      <c r="H149" s="1"/>
      <c r="I149" s="1"/>
      <c r="J149" s="1"/>
      <c r="K149" s="1"/>
      <c r="L149" s="1"/>
      <c r="M149" s="1"/>
      <c r="N149" s="1"/>
      <c r="O149" s="1"/>
      <c r="P149" s="1"/>
      <c r="Q149" s="1"/>
      <c r="R149" s="1"/>
      <c r="S149" s="1"/>
      <c r="T149" s="1"/>
      <c r="U149" s="1"/>
      <c r="V149" s="1"/>
      <c r="W149" s="1"/>
      <c r="X149" s="1"/>
      <c r="Y149" s="1"/>
      <c r="Z149" s="1"/>
      <c r="AA149" s="1"/>
    </row>
    <row r="150" spans="1:27" ht="15.75" hidden="1" customHeight="1">
      <c r="A150" s="1"/>
      <c r="B150" s="1"/>
      <c r="C150" s="122"/>
      <c r="D150" s="1"/>
      <c r="E150" s="122"/>
      <c r="F150" s="1"/>
      <c r="G150" s="1"/>
      <c r="H150" s="1"/>
      <c r="I150" s="1"/>
      <c r="J150" s="1"/>
      <c r="K150" s="1"/>
      <c r="L150" s="1"/>
      <c r="M150" s="1"/>
      <c r="N150" s="1"/>
      <c r="O150" s="1"/>
      <c r="P150" s="1"/>
      <c r="Q150" s="1"/>
      <c r="R150" s="1"/>
      <c r="S150" s="1"/>
      <c r="T150" s="1"/>
      <c r="U150" s="1"/>
      <c r="V150" s="1"/>
      <c r="W150" s="1"/>
      <c r="X150" s="1"/>
      <c r="Y150" s="1"/>
      <c r="Z150" s="1"/>
      <c r="AA150" s="1"/>
    </row>
    <row r="151" spans="1:27" ht="15.75" hidden="1" customHeight="1">
      <c r="A151" s="1"/>
      <c r="B151" s="1"/>
      <c r="C151" s="122"/>
      <c r="D151" s="1"/>
      <c r="E151" s="122"/>
      <c r="F151" s="1"/>
      <c r="G151" s="1"/>
      <c r="H151" s="1"/>
      <c r="I151" s="1"/>
      <c r="J151" s="1"/>
      <c r="K151" s="1"/>
      <c r="L151" s="1"/>
      <c r="M151" s="1"/>
      <c r="N151" s="1"/>
      <c r="O151" s="1"/>
      <c r="P151" s="1"/>
      <c r="Q151" s="1"/>
      <c r="R151" s="1"/>
      <c r="S151" s="1"/>
      <c r="T151" s="1"/>
      <c r="U151" s="1"/>
      <c r="V151" s="1"/>
      <c r="W151" s="1"/>
      <c r="X151" s="1"/>
      <c r="Y151" s="1"/>
      <c r="Z151" s="1"/>
      <c r="AA151" s="1"/>
    </row>
    <row r="152" spans="1:27" ht="15.75" hidden="1" customHeight="1">
      <c r="A152" s="1"/>
      <c r="B152" s="1"/>
      <c r="C152" s="122"/>
      <c r="D152" s="1"/>
      <c r="E152" s="122"/>
      <c r="F152" s="1"/>
      <c r="G152" s="1"/>
      <c r="H152" s="1"/>
      <c r="I152" s="1"/>
      <c r="J152" s="1"/>
      <c r="K152" s="1"/>
      <c r="L152" s="1"/>
      <c r="M152" s="1"/>
      <c r="N152" s="1"/>
      <c r="O152" s="1"/>
      <c r="P152" s="1"/>
      <c r="Q152" s="1"/>
      <c r="R152" s="1"/>
      <c r="S152" s="1"/>
      <c r="T152" s="1"/>
      <c r="U152" s="1"/>
      <c r="V152" s="1"/>
      <c r="W152" s="1"/>
      <c r="X152" s="1"/>
      <c r="Y152" s="1"/>
      <c r="Z152" s="1"/>
      <c r="AA152" s="1"/>
    </row>
    <row r="153" spans="1:27" ht="15.75" hidden="1" customHeight="1">
      <c r="A153" s="1"/>
      <c r="B153" s="1"/>
      <c r="C153" s="122"/>
      <c r="D153" s="1"/>
      <c r="E153" s="122"/>
      <c r="F153" s="1"/>
      <c r="G153" s="1"/>
      <c r="H153" s="1"/>
      <c r="I153" s="1"/>
      <c r="J153" s="1"/>
      <c r="K153" s="1"/>
      <c r="L153" s="1"/>
      <c r="M153" s="1"/>
      <c r="N153" s="1"/>
      <c r="O153" s="1"/>
      <c r="P153" s="1"/>
      <c r="Q153" s="1"/>
      <c r="R153" s="1"/>
      <c r="S153" s="1"/>
      <c r="T153" s="1"/>
      <c r="U153" s="1"/>
      <c r="V153" s="1"/>
      <c r="W153" s="1"/>
      <c r="X153" s="1"/>
      <c r="Y153" s="1"/>
      <c r="Z153" s="1"/>
      <c r="AA153" s="1"/>
    </row>
    <row r="154" spans="1:27" ht="15.75" hidden="1" customHeight="1">
      <c r="A154" s="1"/>
      <c r="B154" s="1"/>
      <c r="C154" s="122"/>
      <c r="D154" s="1"/>
      <c r="E154" s="122"/>
      <c r="F154" s="1"/>
      <c r="G154" s="1"/>
      <c r="H154" s="1"/>
      <c r="I154" s="1"/>
      <c r="J154" s="1"/>
      <c r="K154" s="1"/>
      <c r="L154" s="1"/>
      <c r="M154" s="1"/>
      <c r="N154" s="1"/>
      <c r="O154" s="1"/>
      <c r="P154" s="1"/>
      <c r="Q154" s="1"/>
      <c r="R154" s="1"/>
      <c r="S154" s="1"/>
      <c r="T154" s="1"/>
      <c r="U154" s="1"/>
      <c r="V154" s="1"/>
      <c r="W154" s="1"/>
      <c r="X154" s="1"/>
      <c r="Y154" s="1"/>
      <c r="Z154" s="1"/>
      <c r="AA154" s="1"/>
    </row>
    <row r="155" spans="1:27" ht="15.75" hidden="1" customHeight="1">
      <c r="A155" s="1"/>
      <c r="B155" s="1"/>
      <c r="C155" s="122"/>
      <c r="D155" s="1"/>
      <c r="E155" s="122"/>
      <c r="F155" s="1"/>
      <c r="G155" s="1"/>
      <c r="H155" s="1"/>
      <c r="I155" s="1"/>
      <c r="J155" s="1"/>
      <c r="K155" s="1"/>
      <c r="L155" s="1"/>
      <c r="M155" s="1"/>
      <c r="N155" s="1"/>
      <c r="O155" s="1"/>
      <c r="P155" s="1"/>
      <c r="Q155" s="1"/>
      <c r="R155" s="1"/>
      <c r="S155" s="1"/>
      <c r="T155" s="1"/>
      <c r="U155" s="1"/>
      <c r="V155" s="1"/>
      <c r="W155" s="1"/>
      <c r="X155" s="1"/>
      <c r="Y155" s="1"/>
      <c r="Z155" s="1"/>
      <c r="AA155" s="1"/>
    </row>
    <row r="156" spans="1:27" ht="15.75" hidden="1" customHeight="1">
      <c r="A156" s="1"/>
      <c r="B156" s="1"/>
      <c r="C156" s="122"/>
      <c r="D156" s="1"/>
      <c r="E156" s="122"/>
      <c r="F156" s="1"/>
      <c r="G156" s="1"/>
      <c r="H156" s="1"/>
      <c r="I156" s="1"/>
      <c r="J156" s="1"/>
      <c r="K156" s="1"/>
      <c r="L156" s="1"/>
      <c r="M156" s="1"/>
      <c r="N156" s="1"/>
      <c r="O156" s="1"/>
      <c r="P156" s="1"/>
      <c r="Q156" s="1"/>
      <c r="R156" s="1"/>
      <c r="S156" s="1"/>
      <c r="T156" s="1"/>
      <c r="U156" s="1"/>
      <c r="V156" s="1"/>
      <c r="W156" s="1"/>
      <c r="X156" s="1"/>
      <c r="Y156" s="1"/>
      <c r="Z156" s="1"/>
      <c r="AA156" s="1"/>
    </row>
    <row r="157" spans="1:27" ht="15.75" hidden="1" customHeight="1">
      <c r="A157" s="1"/>
      <c r="B157" s="1"/>
      <c r="C157" s="122"/>
      <c r="D157" s="1"/>
      <c r="E157" s="122"/>
      <c r="F157" s="1"/>
      <c r="G157" s="1"/>
      <c r="H157" s="1"/>
      <c r="I157" s="1"/>
      <c r="J157" s="1"/>
      <c r="K157" s="1"/>
      <c r="L157" s="1"/>
      <c r="M157" s="1"/>
      <c r="N157" s="1"/>
      <c r="O157" s="1"/>
      <c r="P157" s="1"/>
      <c r="Q157" s="1"/>
      <c r="R157" s="1"/>
      <c r="S157" s="1"/>
      <c r="T157" s="1"/>
      <c r="U157" s="1"/>
      <c r="V157" s="1"/>
      <c r="W157" s="1"/>
      <c r="X157" s="1"/>
      <c r="Y157" s="1"/>
      <c r="Z157" s="1"/>
      <c r="AA157" s="1"/>
    </row>
    <row r="158" spans="1:27" ht="15.75" hidden="1" customHeight="1">
      <c r="A158" s="1"/>
      <c r="B158" s="1"/>
      <c r="C158" s="122"/>
      <c r="D158" s="1"/>
      <c r="E158" s="122"/>
      <c r="F158" s="1"/>
      <c r="G158" s="1"/>
      <c r="H158" s="1"/>
      <c r="I158" s="1"/>
      <c r="J158" s="1"/>
      <c r="K158" s="1"/>
      <c r="L158" s="1"/>
      <c r="M158" s="1"/>
      <c r="N158" s="1"/>
      <c r="O158" s="1"/>
      <c r="P158" s="1"/>
      <c r="Q158" s="1"/>
      <c r="R158" s="1"/>
      <c r="S158" s="1"/>
      <c r="T158" s="1"/>
      <c r="U158" s="1"/>
      <c r="V158" s="1"/>
      <c r="W158" s="1"/>
      <c r="X158" s="1"/>
      <c r="Y158" s="1"/>
      <c r="Z158" s="1"/>
      <c r="AA158" s="1"/>
    </row>
    <row r="159" spans="1:27" ht="15.75" hidden="1" customHeight="1">
      <c r="A159" s="1"/>
      <c r="B159" s="1"/>
      <c r="C159" s="122"/>
      <c r="D159" s="1"/>
      <c r="E159" s="122"/>
      <c r="F159" s="1"/>
      <c r="G159" s="1"/>
      <c r="H159" s="1"/>
      <c r="I159" s="1"/>
      <c r="J159" s="1"/>
      <c r="K159" s="1"/>
      <c r="L159" s="1"/>
      <c r="M159" s="1"/>
      <c r="N159" s="1"/>
      <c r="O159" s="1"/>
      <c r="P159" s="1"/>
      <c r="Q159" s="1"/>
      <c r="R159" s="1"/>
      <c r="S159" s="1"/>
      <c r="T159" s="1"/>
      <c r="U159" s="1"/>
      <c r="V159" s="1"/>
      <c r="W159" s="1"/>
      <c r="X159" s="1"/>
      <c r="Y159" s="1"/>
      <c r="Z159" s="1"/>
      <c r="AA159" s="1"/>
    </row>
    <row r="160" spans="1:27" ht="15.75" hidden="1" customHeight="1">
      <c r="A160" s="1"/>
      <c r="B160" s="1"/>
      <c r="C160" s="122"/>
      <c r="D160" s="1"/>
      <c r="E160" s="122"/>
      <c r="F160" s="1"/>
      <c r="G160" s="1"/>
      <c r="H160" s="1"/>
      <c r="I160" s="1"/>
      <c r="J160" s="1"/>
      <c r="K160" s="1"/>
      <c r="L160" s="1"/>
      <c r="M160" s="1"/>
      <c r="N160" s="1"/>
      <c r="O160" s="1"/>
      <c r="P160" s="1"/>
      <c r="Q160" s="1"/>
      <c r="R160" s="1"/>
      <c r="S160" s="1"/>
      <c r="T160" s="1"/>
      <c r="U160" s="1"/>
      <c r="V160" s="1"/>
      <c r="W160" s="1"/>
      <c r="X160" s="1"/>
      <c r="Y160" s="1"/>
      <c r="Z160" s="1"/>
      <c r="AA160" s="1"/>
    </row>
    <row r="161" spans="1:27" ht="15.75" hidden="1" customHeight="1">
      <c r="A161" s="1"/>
      <c r="B161" s="1"/>
      <c r="C161" s="122"/>
      <c r="D161" s="1"/>
      <c r="E161" s="122"/>
      <c r="F161" s="1"/>
      <c r="G161" s="1"/>
      <c r="H161" s="1"/>
      <c r="I161" s="1"/>
      <c r="J161" s="1"/>
      <c r="K161" s="1"/>
      <c r="L161" s="1"/>
      <c r="M161" s="1"/>
      <c r="N161" s="1"/>
      <c r="O161" s="1"/>
      <c r="P161" s="1"/>
      <c r="Q161" s="1"/>
      <c r="R161" s="1"/>
      <c r="S161" s="1"/>
      <c r="T161" s="1"/>
      <c r="U161" s="1"/>
      <c r="V161" s="1"/>
      <c r="W161" s="1"/>
      <c r="X161" s="1"/>
      <c r="Y161" s="1"/>
      <c r="Z161" s="1"/>
      <c r="AA161" s="1"/>
    </row>
    <row r="162" spans="1:27" ht="15.75" hidden="1" customHeight="1">
      <c r="A162" s="1"/>
      <c r="B162" s="1"/>
      <c r="C162" s="122"/>
      <c r="D162" s="1"/>
      <c r="E162" s="122"/>
      <c r="F162" s="1"/>
      <c r="G162" s="1"/>
      <c r="H162" s="1"/>
      <c r="I162" s="1"/>
      <c r="J162" s="1"/>
      <c r="K162" s="1"/>
      <c r="L162" s="1"/>
      <c r="M162" s="1"/>
      <c r="N162" s="1"/>
      <c r="O162" s="1"/>
      <c r="P162" s="1"/>
      <c r="Q162" s="1"/>
      <c r="R162" s="1"/>
      <c r="S162" s="1"/>
      <c r="T162" s="1"/>
      <c r="U162" s="1"/>
      <c r="V162" s="1"/>
      <c r="W162" s="1"/>
      <c r="X162" s="1"/>
      <c r="Y162" s="1"/>
      <c r="Z162" s="1"/>
      <c r="AA162" s="1"/>
    </row>
    <row r="163" spans="1:27" ht="15.75" hidden="1" customHeight="1">
      <c r="A163" s="1"/>
      <c r="B163" s="1"/>
      <c r="C163" s="122"/>
      <c r="D163" s="1"/>
      <c r="E163" s="122"/>
      <c r="F163" s="1"/>
      <c r="G163" s="1"/>
      <c r="H163" s="1"/>
      <c r="I163" s="1"/>
      <c r="J163" s="1"/>
      <c r="K163" s="1"/>
      <c r="L163" s="1"/>
      <c r="M163" s="1"/>
      <c r="N163" s="1"/>
      <c r="O163" s="1"/>
      <c r="P163" s="1"/>
      <c r="Q163" s="1"/>
      <c r="R163" s="1"/>
      <c r="S163" s="1"/>
      <c r="T163" s="1"/>
      <c r="U163" s="1"/>
      <c r="V163" s="1"/>
      <c r="W163" s="1"/>
      <c r="X163" s="1"/>
      <c r="Y163" s="1"/>
      <c r="Z163" s="1"/>
      <c r="AA163" s="1"/>
    </row>
    <row r="164" spans="1:27" ht="15.75" hidden="1" customHeight="1">
      <c r="A164" s="1"/>
      <c r="B164" s="1"/>
      <c r="C164" s="122"/>
      <c r="D164" s="1"/>
      <c r="E164" s="122"/>
      <c r="F164" s="1"/>
      <c r="G164" s="1"/>
      <c r="H164" s="1"/>
      <c r="I164" s="1"/>
      <c r="J164" s="1"/>
      <c r="K164" s="1"/>
      <c r="L164" s="1"/>
      <c r="M164" s="1"/>
      <c r="N164" s="1"/>
      <c r="O164" s="1"/>
      <c r="P164" s="1"/>
      <c r="Q164" s="1"/>
      <c r="R164" s="1"/>
      <c r="S164" s="1"/>
      <c r="T164" s="1"/>
      <c r="U164" s="1"/>
      <c r="V164" s="1"/>
      <c r="W164" s="1"/>
      <c r="X164" s="1"/>
      <c r="Y164" s="1"/>
      <c r="Z164" s="1"/>
      <c r="AA164" s="1"/>
    </row>
    <row r="165" spans="1:27" ht="15.75" hidden="1" customHeight="1">
      <c r="A165" s="1"/>
      <c r="B165" s="1"/>
      <c r="C165" s="122"/>
      <c r="D165" s="1"/>
      <c r="E165" s="122"/>
      <c r="F165" s="1"/>
      <c r="G165" s="1"/>
      <c r="H165" s="1"/>
      <c r="I165" s="1"/>
      <c r="J165" s="1"/>
      <c r="K165" s="1"/>
      <c r="L165" s="1"/>
      <c r="M165" s="1"/>
      <c r="N165" s="1"/>
      <c r="O165" s="1"/>
      <c r="P165" s="1"/>
      <c r="Q165" s="1"/>
      <c r="R165" s="1"/>
      <c r="S165" s="1"/>
      <c r="T165" s="1"/>
      <c r="U165" s="1"/>
      <c r="V165" s="1"/>
      <c r="W165" s="1"/>
      <c r="X165" s="1"/>
      <c r="Y165" s="1"/>
      <c r="Z165" s="1"/>
      <c r="AA165" s="1"/>
    </row>
    <row r="166" spans="1:27" ht="15.75" hidden="1" customHeight="1">
      <c r="A166" s="1"/>
      <c r="B166" s="1"/>
      <c r="C166" s="122"/>
      <c r="D166" s="1"/>
      <c r="E166" s="122"/>
      <c r="F166" s="1"/>
      <c r="G166" s="1"/>
      <c r="H166" s="1"/>
      <c r="I166" s="1"/>
      <c r="J166" s="1"/>
      <c r="K166" s="1"/>
      <c r="L166" s="1"/>
      <c r="M166" s="1"/>
      <c r="N166" s="1"/>
      <c r="O166" s="1"/>
      <c r="P166" s="1"/>
      <c r="Q166" s="1"/>
      <c r="R166" s="1"/>
      <c r="S166" s="1"/>
      <c r="T166" s="1"/>
      <c r="U166" s="1"/>
      <c r="V166" s="1"/>
      <c r="W166" s="1"/>
      <c r="X166" s="1"/>
      <c r="Y166" s="1"/>
      <c r="Z166" s="1"/>
      <c r="AA166" s="1"/>
    </row>
    <row r="167" spans="1:27" ht="15.75" hidden="1" customHeight="1">
      <c r="A167" s="1"/>
      <c r="B167" s="1"/>
      <c r="C167" s="122"/>
      <c r="D167" s="1"/>
      <c r="E167" s="122"/>
      <c r="F167" s="1"/>
      <c r="G167" s="1"/>
      <c r="H167" s="1"/>
      <c r="I167" s="1"/>
      <c r="J167" s="1"/>
      <c r="K167" s="1"/>
      <c r="L167" s="1"/>
      <c r="M167" s="1"/>
      <c r="N167" s="1"/>
      <c r="O167" s="1"/>
      <c r="P167" s="1"/>
      <c r="Q167" s="1"/>
      <c r="R167" s="1"/>
      <c r="S167" s="1"/>
      <c r="T167" s="1"/>
      <c r="U167" s="1"/>
      <c r="V167" s="1"/>
      <c r="W167" s="1"/>
      <c r="X167" s="1"/>
      <c r="Y167" s="1"/>
      <c r="Z167" s="1"/>
      <c r="AA167" s="1"/>
    </row>
    <row r="168" spans="1:27" ht="15.75" hidden="1" customHeight="1">
      <c r="A168" s="1"/>
      <c r="B168" s="1"/>
      <c r="C168" s="122"/>
      <c r="D168" s="1"/>
      <c r="E168" s="122"/>
      <c r="F168" s="1"/>
      <c r="G168" s="1"/>
      <c r="H168" s="1"/>
      <c r="I168" s="1"/>
      <c r="J168" s="1"/>
      <c r="K168" s="1"/>
      <c r="L168" s="1"/>
      <c r="M168" s="1"/>
      <c r="N168" s="1"/>
      <c r="O168" s="1"/>
      <c r="P168" s="1"/>
      <c r="Q168" s="1"/>
      <c r="R168" s="1"/>
      <c r="S168" s="1"/>
      <c r="T168" s="1"/>
      <c r="U168" s="1"/>
      <c r="V168" s="1"/>
      <c r="W168" s="1"/>
      <c r="X168" s="1"/>
      <c r="Y168" s="1"/>
      <c r="Z168" s="1"/>
      <c r="AA168" s="1"/>
    </row>
    <row r="169" spans="1:27" ht="15.75" hidden="1" customHeight="1">
      <c r="A169" s="1"/>
      <c r="B169" s="1"/>
      <c r="C169" s="122"/>
      <c r="D169" s="1"/>
      <c r="E169" s="122"/>
      <c r="F169" s="1"/>
      <c r="G169" s="1"/>
      <c r="H169" s="1"/>
      <c r="I169" s="1"/>
      <c r="J169" s="1"/>
      <c r="K169" s="1"/>
      <c r="L169" s="1"/>
      <c r="M169" s="1"/>
      <c r="N169" s="1"/>
      <c r="O169" s="1"/>
      <c r="P169" s="1"/>
      <c r="Q169" s="1"/>
      <c r="R169" s="1"/>
      <c r="S169" s="1"/>
      <c r="T169" s="1"/>
      <c r="U169" s="1"/>
      <c r="V169" s="1"/>
      <c r="W169" s="1"/>
      <c r="X169" s="1"/>
      <c r="Y169" s="1"/>
      <c r="Z169" s="1"/>
      <c r="AA169" s="1"/>
    </row>
    <row r="170" spans="1:27" ht="15.75" hidden="1" customHeight="1">
      <c r="A170" s="1"/>
      <c r="B170" s="1"/>
      <c r="C170" s="122"/>
      <c r="D170" s="1"/>
      <c r="E170" s="122"/>
      <c r="F170" s="1"/>
      <c r="G170" s="1"/>
      <c r="H170" s="1"/>
      <c r="I170" s="1"/>
      <c r="J170" s="1"/>
      <c r="K170" s="1"/>
      <c r="L170" s="1"/>
      <c r="M170" s="1"/>
      <c r="N170" s="1"/>
      <c r="O170" s="1"/>
      <c r="P170" s="1"/>
      <c r="Q170" s="1"/>
      <c r="R170" s="1"/>
      <c r="S170" s="1"/>
      <c r="T170" s="1"/>
      <c r="U170" s="1"/>
      <c r="V170" s="1"/>
      <c r="W170" s="1"/>
      <c r="X170" s="1"/>
      <c r="Y170" s="1"/>
      <c r="Z170" s="1"/>
      <c r="AA170" s="1"/>
    </row>
    <row r="171" spans="1:27" ht="15.75" hidden="1" customHeight="1">
      <c r="A171" s="1"/>
      <c r="B171" s="1"/>
      <c r="C171" s="122"/>
      <c r="D171" s="1"/>
      <c r="E171" s="122"/>
      <c r="F171" s="1"/>
      <c r="G171" s="1"/>
      <c r="H171" s="1"/>
      <c r="I171" s="1"/>
      <c r="J171" s="1"/>
      <c r="K171" s="1"/>
      <c r="L171" s="1"/>
      <c r="M171" s="1"/>
      <c r="N171" s="1"/>
      <c r="O171" s="1"/>
      <c r="P171" s="1"/>
      <c r="Q171" s="1"/>
      <c r="R171" s="1"/>
      <c r="S171" s="1"/>
      <c r="T171" s="1"/>
      <c r="U171" s="1"/>
      <c r="V171" s="1"/>
      <c r="W171" s="1"/>
      <c r="X171" s="1"/>
      <c r="Y171" s="1"/>
      <c r="Z171" s="1"/>
      <c r="AA171" s="1"/>
    </row>
    <row r="172" spans="1:27" ht="15.75" hidden="1" customHeight="1">
      <c r="A172" s="1"/>
      <c r="B172" s="1"/>
      <c r="C172" s="122"/>
      <c r="D172" s="1"/>
      <c r="E172" s="122"/>
      <c r="F172" s="1"/>
      <c r="G172" s="1"/>
      <c r="H172" s="1"/>
      <c r="I172" s="1"/>
      <c r="J172" s="1"/>
      <c r="K172" s="1"/>
      <c r="L172" s="1"/>
      <c r="M172" s="1"/>
      <c r="N172" s="1"/>
      <c r="O172" s="1"/>
      <c r="P172" s="1"/>
      <c r="Q172" s="1"/>
      <c r="R172" s="1"/>
      <c r="S172" s="1"/>
      <c r="T172" s="1"/>
      <c r="U172" s="1"/>
      <c r="V172" s="1"/>
      <c r="W172" s="1"/>
      <c r="X172" s="1"/>
      <c r="Y172" s="1"/>
      <c r="Z172" s="1"/>
      <c r="AA172" s="1"/>
    </row>
    <row r="173" spans="1:27" ht="15.75" hidden="1" customHeight="1">
      <c r="A173" s="1"/>
      <c r="B173" s="1"/>
      <c r="C173" s="122"/>
      <c r="D173" s="1"/>
      <c r="E173" s="122"/>
      <c r="F173" s="1"/>
      <c r="G173" s="1"/>
      <c r="H173" s="1"/>
      <c r="I173" s="1"/>
      <c r="J173" s="1"/>
      <c r="K173" s="1"/>
      <c r="L173" s="1"/>
      <c r="M173" s="1"/>
      <c r="N173" s="1"/>
      <c r="O173" s="1"/>
      <c r="P173" s="1"/>
      <c r="Q173" s="1"/>
      <c r="R173" s="1"/>
      <c r="S173" s="1"/>
      <c r="T173" s="1"/>
      <c r="U173" s="1"/>
      <c r="V173" s="1"/>
      <c r="W173" s="1"/>
      <c r="X173" s="1"/>
      <c r="Y173" s="1"/>
      <c r="Z173" s="1"/>
      <c r="AA173" s="1"/>
    </row>
    <row r="174" spans="1:27" ht="15.75" hidden="1" customHeight="1">
      <c r="A174" s="1"/>
      <c r="B174" s="1"/>
      <c r="C174" s="122"/>
      <c r="D174" s="1"/>
      <c r="E174" s="122"/>
      <c r="F174" s="1"/>
      <c r="G174" s="1"/>
      <c r="H174" s="1"/>
      <c r="I174" s="1"/>
      <c r="J174" s="1"/>
      <c r="K174" s="1"/>
      <c r="L174" s="1"/>
      <c r="M174" s="1"/>
      <c r="N174" s="1"/>
      <c r="O174" s="1"/>
      <c r="P174" s="1"/>
      <c r="Q174" s="1"/>
      <c r="R174" s="1"/>
      <c r="S174" s="1"/>
      <c r="T174" s="1"/>
      <c r="U174" s="1"/>
      <c r="V174" s="1"/>
      <c r="W174" s="1"/>
      <c r="X174" s="1"/>
      <c r="Y174" s="1"/>
      <c r="Z174" s="1"/>
      <c r="AA174" s="1"/>
    </row>
    <row r="175" spans="1:27" ht="15.75" hidden="1" customHeight="1">
      <c r="A175" s="1"/>
      <c r="B175" s="1"/>
      <c r="C175" s="122"/>
      <c r="D175" s="1"/>
      <c r="E175" s="122"/>
      <c r="F175" s="1"/>
      <c r="G175" s="1"/>
      <c r="H175" s="1"/>
      <c r="I175" s="1"/>
      <c r="J175" s="1"/>
      <c r="K175" s="1"/>
      <c r="L175" s="1"/>
      <c r="M175" s="1"/>
      <c r="N175" s="1"/>
      <c r="O175" s="1"/>
      <c r="P175" s="1"/>
      <c r="Q175" s="1"/>
      <c r="R175" s="1"/>
      <c r="S175" s="1"/>
      <c r="T175" s="1"/>
      <c r="U175" s="1"/>
      <c r="V175" s="1"/>
      <c r="W175" s="1"/>
      <c r="X175" s="1"/>
      <c r="Y175" s="1"/>
      <c r="Z175" s="1"/>
      <c r="AA175" s="1"/>
    </row>
    <row r="176" spans="1:27" ht="15.75" hidden="1" customHeight="1">
      <c r="A176" s="1"/>
      <c r="B176" s="1"/>
      <c r="C176" s="122"/>
      <c r="D176" s="1"/>
      <c r="E176" s="122"/>
      <c r="F176" s="1"/>
      <c r="G176" s="1"/>
      <c r="H176" s="1"/>
      <c r="I176" s="1"/>
      <c r="J176" s="1"/>
      <c r="K176" s="1"/>
      <c r="L176" s="1"/>
      <c r="M176" s="1"/>
      <c r="N176" s="1"/>
      <c r="O176" s="1"/>
      <c r="P176" s="1"/>
      <c r="Q176" s="1"/>
      <c r="R176" s="1"/>
      <c r="S176" s="1"/>
      <c r="T176" s="1"/>
      <c r="U176" s="1"/>
      <c r="V176" s="1"/>
      <c r="W176" s="1"/>
      <c r="X176" s="1"/>
      <c r="Y176" s="1"/>
      <c r="Z176" s="1"/>
      <c r="AA176" s="1"/>
    </row>
    <row r="177" spans="1:27" ht="15.75" hidden="1" customHeight="1">
      <c r="A177" s="1"/>
      <c r="B177" s="1"/>
      <c r="C177" s="122"/>
      <c r="D177" s="1"/>
      <c r="E177" s="122"/>
      <c r="F177" s="1"/>
      <c r="G177" s="1"/>
      <c r="H177" s="1"/>
      <c r="I177" s="1"/>
      <c r="J177" s="1"/>
      <c r="K177" s="1"/>
      <c r="L177" s="1"/>
      <c r="M177" s="1"/>
      <c r="N177" s="1"/>
      <c r="O177" s="1"/>
      <c r="P177" s="1"/>
      <c r="Q177" s="1"/>
      <c r="R177" s="1"/>
      <c r="S177" s="1"/>
      <c r="T177" s="1"/>
      <c r="U177" s="1"/>
      <c r="V177" s="1"/>
      <c r="W177" s="1"/>
      <c r="X177" s="1"/>
      <c r="Y177" s="1"/>
      <c r="Z177" s="1"/>
      <c r="AA177" s="1"/>
    </row>
    <row r="178" spans="1:27" ht="15.75" hidden="1" customHeight="1">
      <c r="A178" s="1"/>
      <c r="B178" s="1"/>
      <c r="C178" s="122"/>
      <c r="D178" s="1"/>
      <c r="E178" s="122"/>
      <c r="F178" s="1"/>
      <c r="G178" s="1"/>
      <c r="H178" s="1"/>
      <c r="I178" s="1"/>
      <c r="J178" s="1"/>
      <c r="K178" s="1"/>
      <c r="L178" s="1"/>
      <c r="M178" s="1"/>
      <c r="N178" s="1"/>
      <c r="O178" s="1"/>
      <c r="P178" s="1"/>
      <c r="Q178" s="1"/>
      <c r="R178" s="1"/>
      <c r="S178" s="1"/>
      <c r="T178" s="1"/>
      <c r="U178" s="1"/>
      <c r="V178" s="1"/>
      <c r="W178" s="1"/>
      <c r="X178" s="1"/>
      <c r="Y178" s="1"/>
      <c r="Z178" s="1"/>
      <c r="AA178" s="1"/>
    </row>
    <row r="179" spans="1:27" ht="15.75" hidden="1" customHeight="1">
      <c r="A179" s="1"/>
      <c r="B179" s="1"/>
      <c r="C179" s="122"/>
      <c r="D179" s="1"/>
      <c r="E179" s="122"/>
      <c r="F179" s="1"/>
      <c r="G179" s="1"/>
      <c r="H179" s="1"/>
      <c r="I179" s="1"/>
      <c r="J179" s="1"/>
      <c r="K179" s="1"/>
      <c r="L179" s="1"/>
      <c r="M179" s="1"/>
      <c r="N179" s="1"/>
      <c r="O179" s="1"/>
      <c r="P179" s="1"/>
      <c r="Q179" s="1"/>
      <c r="R179" s="1"/>
      <c r="S179" s="1"/>
      <c r="T179" s="1"/>
      <c r="U179" s="1"/>
      <c r="V179" s="1"/>
      <c r="W179" s="1"/>
      <c r="X179" s="1"/>
      <c r="Y179" s="1"/>
      <c r="Z179" s="1"/>
      <c r="AA179" s="1"/>
    </row>
    <row r="180" spans="1:27" ht="15.75" hidden="1" customHeight="1">
      <c r="A180" s="1"/>
      <c r="B180" s="1"/>
      <c r="C180" s="122"/>
      <c r="D180" s="1"/>
      <c r="E180" s="122"/>
      <c r="F180" s="1"/>
      <c r="G180" s="1"/>
      <c r="H180" s="1"/>
      <c r="I180" s="1"/>
      <c r="J180" s="1"/>
      <c r="K180" s="1"/>
      <c r="L180" s="1"/>
      <c r="M180" s="1"/>
      <c r="N180" s="1"/>
      <c r="O180" s="1"/>
      <c r="P180" s="1"/>
      <c r="Q180" s="1"/>
      <c r="R180" s="1"/>
      <c r="S180" s="1"/>
      <c r="T180" s="1"/>
      <c r="U180" s="1"/>
      <c r="V180" s="1"/>
      <c r="W180" s="1"/>
      <c r="X180" s="1"/>
      <c r="Y180" s="1"/>
      <c r="Z180" s="1"/>
      <c r="AA180" s="1"/>
    </row>
    <row r="181" spans="1:27" ht="15.75" hidden="1" customHeight="1">
      <c r="A181" s="1"/>
      <c r="B181" s="1"/>
      <c r="C181" s="122"/>
      <c r="D181" s="1"/>
      <c r="E181" s="122"/>
      <c r="F181" s="1"/>
      <c r="G181" s="1"/>
      <c r="H181" s="1"/>
      <c r="I181" s="1"/>
      <c r="J181" s="1"/>
      <c r="K181" s="1"/>
      <c r="L181" s="1"/>
      <c r="M181" s="1"/>
      <c r="N181" s="1"/>
      <c r="O181" s="1"/>
      <c r="P181" s="1"/>
      <c r="Q181" s="1"/>
      <c r="R181" s="1"/>
      <c r="S181" s="1"/>
      <c r="T181" s="1"/>
      <c r="U181" s="1"/>
      <c r="V181" s="1"/>
      <c r="W181" s="1"/>
      <c r="X181" s="1"/>
      <c r="Y181" s="1"/>
      <c r="Z181" s="1"/>
      <c r="AA181" s="1"/>
    </row>
    <row r="182" spans="1:27" ht="15.75" hidden="1" customHeight="1">
      <c r="A182" s="1"/>
      <c r="B182" s="1"/>
      <c r="C182" s="122"/>
      <c r="D182" s="1"/>
      <c r="E182" s="122"/>
      <c r="F182" s="1"/>
      <c r="G182" s="1"/>
      <c r="H182" s="1"/>
      <c r="I182" s="1"/>
      <c r="J182" s="1"/>
      <c r="K182" s="1"/>
      <c r="L182" s="1"/>
      <c r="M182" s="1"/>
      <c r="N182" s="1"/>
      <c r="O182" s="1"/>
      <c r="P182" s="1"/>
      <c r="Q182" s="1"/>
      <c r="R182" s="1"/>
      <c r="S182" s="1"/>
      <c r="T182" s="1"/>
      <c r="U182" s="1"/>
      <c r="V182" s="1"/>
      <c r="W182" s="1"/>
      <c r="X182" s="1"/>
      <c r="Y182" s="1"/>
      <c r="Z182" s="1"/>
      <c r="AA182" s="1"/>
    </row>
    <row r="183" spans="1:27" ht="15.75" hidden="1" customHeight="1">
      <c r="A183" s="1"/>
      <c r="B183" s="1"/>
      <c r="C183" s="122"/>
      <c r="D183" s="1"/>
      <c r="E183" s="122"/>
      <c r="F183" s="1"/>
      <c r="G183" s="1"/>
      <c r="H183" s="1"/>
      <c r="I183" s="1"/>
      <c r="J183" s="1"/>
      <c r="K183" s="1"/>
      <c r="L183" s="1"/>
      <c r="M183" s="1"/>
      <c r="N183" s="1"/>
      <c r="O183" s="1"/>
      <c r="P183" s="1"/>
      <c r="Q183" s="1"/>
      <c r="R183" s="1"/>
      <c r="S183" s="1"/>
      <c r="T183" s="1"/>
      <c r="U183" s="1"/>
      <c r="V183" s="1"/>
      <c r="W183" s="1"/>
      <c r="X183" s="1"/>
      <c r="Y183" s="1"/>
      <c r="Z183" s="1"/>
      <c r="AA183" s="1"/>
    </row>
    <row r="184" spans="1:27" ht="15.75" hidden="1" customHeight="1">
      <c r="A184" s="1"/>
      <c r="B184" s="1"/>
      <c r="C184" s="122"/>
      <c r="D184" s="1"/>
      <c r="E184" s="122"/>
      <c r="F184" s="1"/>
      <c r="G184" s="1"/>
      <c r="H184" s="1"/>
      <c r="I184" s="1"/>
      <c r="J184" s="1"/>
      <c r="K184" s="1"/>
      <c r="L184" s="1"/>
      <c r="M184" s="1"/>
      <c r="N184" s="1"/>
      <c r="O184" s="1"/>
      <c r="P184" s="1"/>
      <c r="Q184" s="1"/>
      <c r="R184" s="1"/>
      <c r="S184" s="1"/>
      <c r="T184" s="1"/>
      <c r="U184" s="1"/>
      <c r="V184" s="1"/>
      <c r="W184" s="1"/>
      <c r="X184" s="1"/>
      <c r="Y184" s="1"/>
      <c r="Z184" s="1"/>
      <c r="AA184" s="1"/>
    </row>
    <row r="185" spans="1:27" ht="15.75" hidden="1" customHeight="1">
      <c r="A185" s="1"/>
      <c r="B185" s="1"/>
      <c r="C185" s="122"/>
      <c r="D185" s="1"/>
      <c r="E185" s="122"/>
      <c r="F185" s="1"/>
      <c r="G185" s="1"/>
      <c r="H185" s="1"/>
      <c r="I185" s="1"/>
      <c r="J185" s="1"/>
      <c r="K185" s="1"/>
      <c r="L185" s="1"/>
      <c r="M185" s="1"/>
      <c r="N185" s="1"/>
      <c r="O185" s="1"/>
      <c r="P185" s="1"/>
      <c r="Q185" s="1"/>
      <c r="R185" s="1"/>
      <c r="S185" s="1"/>
      <c r="T185" s="1"/>
      <c r="U185" s="1"/>
      <c r="V185" s="1"/>
      <c r="W185" s="1"/>
      <c r="X185" s="1"/>
      <c r="Y185" s="1"/>
      <c r="Z185" s="1"/>
      <c r="AA185" s="1"/>
    </row>
    <row r="186" spans="1:27" ht="15.75" hidden="1" customHeight="1">
      <c r="A186" s="1"/>
      <c r="B186" s="1"/>
      <c r="C186" s="122"/>
      <c r="D186" s="1"/>
      <c r="E186" s="122"/>
      <c r="F186" s="1"/>
      <c r="G186" s="1"/>
      <c r="H186" s="1"/>
      <c r="I186" s="1"/>
      <c r="J186" s="1"/>
      <c r="K186" s="1"/>
      <c r="L186" s="1"/>
      <c r="M186" s="1"/>
      <c r="N186" s="1"/>
      <c r="O186" s="1"/>
      <c r="P186" s="1"/>
      <c r="Q186" s="1"/>
      <c r="R186" s="1"/>
      <c r="S186" s="1"/>
      <c r="T186" s="1"/>
      <c r="U186" s="1"/>
      <c r="V186" s="1"/>
      <c r="W186" s="1"/>
      <c r="X186" s="1"/>
      <c r="Y186" s="1"/>
      <c r="Z186" s="1"/>
      <c r="AA186" s="1"/>
    </row>
    <row r="187" spans="1:27" ht="15.75" hidden="1" customHeight="1">
      <c r="A187" s="1"/>
      <c r="B187" s="1"/>
      <c r="C187" s="122"/>
      <c r="D187" s="1"/>
      <c r="E187" s="122"/>
      <c r="F187" s="1"/>
      <c r="G187" s="1"/>
      <c r="H187" s="1"/>
      <c r="I187" s="1"/>
      <c r="J187" s="1"/>
      <c r="K187" s="1"/>
      <c r="L187" s="1"/>
      <c r="M187" s="1"/>
      <c r="N187" s="1"/>
      <c r="O187" s="1"/>
      <c r="P187" s="1"/>
      <c r="Q187" s="1"/>
      <c r="R187" s="1"/>
      <c r="S187" s="1"/>
      <c r="T187" s="1"/>
      <c r="U187" s="1"/>
      <c r="V187" s="1"/>
      <c r="W187" s="1"/>
      <c r="X187" s="1"/>
      <c r="Y187" s="1"/>
      <c r="Z187" s="1"/>
      <c r="AA187" s="1"/>
    </row>
    <row r="188" spans="1:27" ht="15.75" hidden="1" customHeight="1">
      <c r="A188" s="1"/>
      <c r="B188" s="1"/>
      <c r="C188" s="122"/>
      <c r="D188" s="1"/>
      <c r="E188" s="122"/>
      <c r="F188" s="1"/>
      <c r="G188" s="1"/>
      <c r="H188" s="1"/>
      <c r="I188" s="1"/>
      <c r="J188" s="1"/>
      <c r="K188" s="1"/>
      <c r="L188" s="1"/>
      <c r="M188" s="1"/>
      <c r="N188" s="1"/>
      <c r="O188" s="1"/>
      <c r="P188" s="1"/>
      <c r="Q188" s="1"/>
      <c r="R188" s="1"/>
      <c r="S188" s="1"/>
      <c r="T188" s="1"/>
      <c r="U188" s="1"/>
      <c r="V188" s="1"/>
      <c r="W188" s="1"/>
      <c r="X188" s="1"/>
      <c r="Y188" s="1"/>
      <c r="Z188" s="1"/>
      <c r="AA188" s="1"/>
    </row>
    <row r="189" spans="1:27" ht="15.75" hidden="1" customHeight="1">
      <c r="A189" s="1"/>
      <c r="B189" s="1"/>
      <c r="C189" s="122"/>
      <c r="D189" s="1"/>
      <c r="E189" s="122"/>
      <c r="F189" s="1"/>
      <c r="G189" s="1"/>
      <c r="H189" s="1"/>
      <c r="I189" s="1"/>
      <c r="J189" s="1"/>
      <c r="K189" s="1"/>
      <c r="L189" s="1"/>
      <c r="M189" s="1"/>
      <c r="N189" s="1"/>
      <c r="O189" s="1"/>
      <c r="P189" s="1"/>
      <c r="Q189" s="1"/>
      <c r="R189" s="1"/>
      <c r="S189" s="1"/>
      <c r="T189" s="1"/>
      <c r="U189" s="1"/>
      <c r="V189" s="1"/>
      <c r="W189" s="1"/>
      <c r="X189" s="1"/>
      <c r="Y189" s="1"/>
      <c r="Z189" s="1"/>
      <c r="AA189" s="1"/>
    </row>
    <row r="190" spans="1:27" ht="15.75" hidden="1" customHeight="1">
      <c r="A190" s="1"/>
      <c r="B190" s="1"/>
      <c r="C190" s="122"/>
      <c r="D190" s="1"/>
      <c r="E190" s="122"/>
      <c r="F190" s="1"/>
      <c r="G190" s="1"/>
      <c r="H190" s="1"/>
      <c r="I190" s="1"/>
      <c r="J190" s="1"/>
      <c r="K190" s="1"/>
      <c r="L190" s="1"/>
      <c r="M190" s="1"/>
      <c r="N190" s="1"/>
      <c r="O190" s="1"/>
      <c r="P190" s="1"/>
      <c r="Q190" s="1"/>
      <c r="R190" s="1"/>
      <c r="S190" s="1"/>
      <c r="T190" s="1"/>
      <c r="U190" s="1"/>
      <c r="V190" s="1"/>
      <c r="W190" s="1"/>
      <c r="X190" s="1"/>
      <c r="Y190" s="1"/>
      <c r="Z190" s="1"/>
      <c r="AA190" s="1"/>
    </row>
    <row r="191" spans="1:27" ht="15.75" hidden="1" customHeight="1">
      <c r="A191" s="1"/>
      <c r="B191" s="1"/>
      <c r="C191" s="122"/>
      <c r="D191" s="1"/>
      <c r="E191" s="122"/>
      <c r="F191" s="1"/>
      <c r="G191" s="1"/>
      <c r="H191" s="1"/>
      <c r="I191" s="1"/>
      <c r="J191" s="1"/>
      <c r="K191" s="1"/>
      <c r="L191" s="1"/>
      <c r="M191" s="1"/>
      <c r="N191" s="1"/>
      <c r="O191" s="1"/>
      <c r="P191" s="1"/>
      <c r="Q191" s="1"/>
      <c r="R191" s="1"/>
      <c r="S191" s="1"/>
      <c r="T191" s="1"/>
      <c r="U191" s="1"/>
      <c r="V191" s="1"/>
      <c r="W191" s="1"/>
      <c r="X191" s="1"/>
      <c r="Y191" s="1"/>
      <c r="Z191" s="1"/>
      <c r="AA191" s="1"/>
    </row>
    <row r="192" spans="1:27" ht="15.75" hidden="1" customHeight="1">
      <c r="A192" s="1"/>
      <c r="B192" s="1"/>
      <c r="C192" s="122"/>
      <c r="D192" s="1"/>
      <c r="E192" s="122"/>
      <c r="F192" s="1"/>
      <c r="G192" s="1"/>
      <c r="H192" s="1"/>
      <c r="I192" s="1"/>
      <c r="J192" s="1"/>
      <c r="K192" s="1"/>
      <c r="L192" s="1"/>
      <c r="M192" s="1"/>
      <c r="N192" s="1"/>
      <c r="O192" s="1"/>
      <c r="P192" s="1"/>
      <c r="Q192" s="1"/>
      <c r="R192" s="1"/>
      <c r="S192" s="1"/>
      <c r="T192" s="1"/>
      <c r="U192" s="1"/>
      <c r="V192" s="1"/>
      <c r="W192" s="1"/>
      <c r="X192" s="1"/>
      <c r="Y192" s="1"/>
      <c r="Z192" s="1"/>
      <c r="AA192" s="1"/>
    </row>
    <row r="193" spans="1:27" ht="15.75" hidden="1" customHeight="1">
      <c r="A193" s="1"/>
      <c r="B193" s="1"/>
      <c r="C193" s="122"/>
      <c r="D193" s="1"/>
      <c r="E193" s="122"/>
      <c r="F193" s="1"/>
      <c r="G193" s="1"/>
      <c r="H193" s="1"/>
      <c r="I193" s="1"/>
      <c r="J193" s="1"/>
      <c r="K193" s="1"/>
      <c r="L193" s="1"/>
      <c r="M193" s="1"/>
      <c r="N193" s="1"/>
      <c r="O193" s="1"/>
      <c r="P193" s="1"/>
      <c r="Q193" s="1"/>
      <c r="R193" s="1"/>
      <c r="S193" s="1"/>
      <c r="T193" s="1"/>
      <c r="U193" s="1"/>
      <c r="V193" s="1"/>
      <c r="W193" s="1"/>
      <c r="X193" s="1"/>
      <c r="Y193" s="1"/>
      <c r="Z193" s="1"/>
      <c r="AA193" s="1"/>
    </row>
    <row r="194" spans="1:27" ht="15.75" hidden="1" customHeight="1">
      <c r="A194" s="1"/>
      <c r="B194" s="1"/>
      <c r="C194" s="122"/>
      <c r="D194" s="1"/>
      <c r="E194" s="122"/>
      <c r="F194" s="1"/>
      <c r="G194" s="1"/>
      <c r="H194" s="1"/>
      <c r="I194" s="1"/>
      <c r="J194" s="1"/>
      <c r="K194" s="1"/>
      <c r="L194" s="1"/>
      <c r="M194" s="1"/>
      <c r="N194" s="1"/>
      <c r="O194" s="1"/>
      <c r="P194" s="1"/>
      <c r="Q194" s="1"/>
      <c r="R194" s="1"/>
      <c r="S194" s="1"/>
      <c r="T194" s="1"/>
      <c r="U194" s="1"/>
      <c r="V194" s="1"/>
      <c r="W194" s="1"/>
      <c r="X194" s="1"/>
      <c r="Y194" s="1"/>
      <c r="Z194" s="1"/>
      <c r="AA194" s="1"/>
    </row>
    <row r="195" spans="1:27" ht="15.75" hidden="1" customHeight="1">
      <c r="A195" s="1"/>
      <c r="B195" s="1"/>
      <c r="C195" s="122"/>
      <c r="D195" s="1"/>
      <c r="E195" s="122"/>
      <c r="F195" s="1"/>
      <c r="G195" s="1"/>
      <c r="H195" s="1"/>
      <c r="I195" s="1"/>
      <c r="J195" s="1"/>
      <c r="K195" s="1"/>
      <c r="L195" s="1"/>
      <c r="M195" s="1"/>
      <c r="N195" s="1"/>
      <c r="O195" s="1"/>
      <c r="P195" s="1"/>
      <c r="Q195" s="1"/>
      <c r="R195" s="1"/>
      <c r="S195" s="1"/>
      <c r="T195" s="1"/>
      <c r="U195" s="1"/>
      <c r="V195" s="1"/>
      <c r="W195" s="1"/>
      <c r="X195" s="1"/>
      <c r="Y195" s="1"/>
      <c r="Z195" s="1"/>
      <c r="AA195" s="1"/>
    </row>
    <row r="196" spans="1:27" ht="15.75" hidden="1" customHeight="1">
      <c r="A196" s="1"/>
      <c r="B196" s="1"/>
      <c r="C196" s="122"/>
      <c r="D196" s="1"/>
      <c r="E196" s="122"/>
      <c r="F196" s="1"/>
      <c r="G196" s="1"/>
      <c r="H196" s="1"/>
      <c r="I196" s="1"/>
      <c r="J196" s="1"/>
      <c r="K196" s="1"/>
      <c r="L196" s="1"/>
      <c r="M196" s="1"/>
      <c r="N196" s="1"/>
      <c r="O196" s="1"/>
      <c r="P196" s="1"/>
      <c r="Q196" s="1"/>
      <c r="R196" s="1"/>
      <c r="S196" s="1"/>
      <c r="T196" s="1"/>
      <c r="U196" s="1"/>
      <c r="V196" s="1"/>
      <c r="W196" s="1"/>
      <c r="X196" s="1"/>
      <c r="Y196" s="1"/>
      <c r="Z196" s="1"/>
      <c r="AA196" s="1"/>
    </row>
    <row r="197" spans="1:27" ht="15.75" hidden="1" customHeight="1">
      <c r="A197" s="1"/>
      <c r="B197" s="1"/>
      <c r="C197" s="122"/>
      <c r="D197" s="1"/>
      <c r="E197" s="122"/>
      <c r="F197" s="1"/>
      <c r="G197" s="1"/>
      <c r="H197" s="1"/>
      <c r="I197" s="1"/>
      <c r="J197" s="1"/>
      <c r="K197" s="1"/>
      <c r="L197" s="1"/>
      <c r="M197" s="1"/>
      <c r="N197" s="1"/>
      <c r="O197" s="1"/>
      <c r="P197" s="1"/>
      <c r="Q197" s="1"/>
      <c r="R197" s="1"/>
      <c r="S197" s="1"/>
      <c r="T197" s="1"/>
      <c r="U197" s="1"/>
      <c r="V197" s="1"/>
      <c r="W197" s="1"/>
      <c r="X197" s="1"/>
      <c r="Y197" s="1"/>
      <c r="Z197" s="1"/>
      <c r="AA197" s="1"/>
    </row>
    <row r="198" spans="1:27" ht="15.75" hidden="1" customHeight="1">
      <c r="A198" s="1"/>
      <c r="B198" s="1"/>
      <c r="C198" s="122"/>
      <c r="D198" s="1"/>
      <c r="E198" s="122"/>
      <c r="F198" s="1"/>
      <c r="G198" s="1"/>
      <c r="H198" s="1"/>
      <c r="I198" s="1"/>
      <c r="J198" s="1"/>
      <c r="K198" s="1"/>
      <c r="L198" s="1"/>
      <c r="M198" s="1"/>
      <c r="N198" s="1"/>
      <c r="O198" s="1"/>
      <c r="P198" s="1"/>
      <c r="Q198" s="1"/>
      <c r="R198" s="1"/>
      <c r="S198" s="1"/>
      <c r="T198" s="1"/>
      <c r="U198" s="1"/>
      <c r="V198" s="1"/>
      <c r="W198" s="1"/>
      <c r="X198" s="1"/>
      <c r="Y198" s="1"/>
      <c r="Z198" s="1"/>
      <c r="AA198" s="1"/>
    </row>
    <row r="199" spans="1:27" ht="15.75" hidden="1" customHeight="1">
      <c r="A199" s="1"/>
      <c r="B199" s="1"/>
      <c r="C199" s="122"/>
      <c r="D199" s="1"/>
      <c r="E199" s="122"/>
      <c r="F199" s="1"/>
      <c r="G199" s="1"/>
      <c r="H199" s="1"/>
      <c r="I199" s="1"/>
      <c r="J199" s="1"/>
      <c r="K199" s="1"/>
      <c r="L199" s="1"/>
      <c r="M199" s="1"/>
      <c r="N199" s="1"/>
      <c r="O199" s="1"/>
      <c r="P199" s="1"/>
      <c r="Q199" s="1"/>
      <c r="R199" s="1"/>
      <c r="S199" s="1"/>
      <c r="T199" s="1"/>
      <c r="U199" s="1"/>
      <c r="V199" s="1"/>
      <c r="W199" s="1"/>
      <c r="X199" s="1"/>
      <c r="Y199" s="1"/>
      <c r="Z199" s="1"/>
      <c r="AA199" s="1"/>
    </row>
    <row r="200" spans="1:27" ht="15.75" hidden="1" customHeight="1">
      <c r="A200" s="1"/>
      <c r="B200" s="1"/>
      <c r="C200" s="122"/>
      <c r="D200" s="1"/>
      <c r="E200" s="122"/>
      <c r="F200" s="1"/>
      <c r="G200" s="1"/>
      <c r="H200" s="1"/>
      <c r="I200" s="1"/>
      <c r="J200" s="1"/>
      <c r="K200" s="1"/>
      <c r="L200" s="1"/>
      <c r="M200" s="1"/>
      <c r="N200" s="1"/>
      <c r="O200" s="1"/>
      <c r="P200" s="1"/>
      <c r="Q200" s="1"/>
      <c r="R200" s="1"/>
      <c r="S200" s="1"/>
      <c r="T200" s="1"/>
      <c r="U200" s="1"/>
      <c r="V200" s="1"/>
      <c r="W200" s="1"/>
      <c r="X200" s="1"/>
      <c r="Y200" s="1"/>
      <c r="Z200" s="1"/>
      <c r="AA200" s="1"/>
    </row>
    <row r="201" spans="1:27" ht="15.75" hidden="1" customHeight="1">
      <c r="A201" s="1"/>
      <c r="B201" s="1"/>
      <c r="C201" s="122"/>
      <c r="D201" s="1"/>
      <c r="E201" s="122"/>
      <c r="F201" s="1"/>
      <c r="G201" s="1"/>
      <c r="H201" s="1"/>
      <c r="I201" s="1"/>
      <c r="J201" s="1"/>
      <c r="K201" s="1"/>
      <c r="L201" s="1"/>
      <c r="M201" s="1"/>
      <c r="N201" s="1"/>
      <c r="O201" s="1"/>
      <c r="P201" s="1"/>
      <c r="Q201" s="1"/>
      <c r="R201" s="1"/>
      <c r="S201" s="1"/>
      <c r="T201" s="1"/>
      <c r="U201" s="1"/>
      <c r="V201" s="1"/>
      <c r="W201" s="1"/>
      <c r="X201" s="1"/>
      <c r="Y201" s="1"/>
      <c r="Z201" s="1"/>
      <c r="AA201" s="1"/>
    </row>
    <row r="202" spans="1:27" ht="15.75" hidden="1" customHeight="1">
      <c r="A202" s="1"/>
      <c r="B202" s="1"/>
      <c r="C202" s="122"/>
      <c r="D202" s="1"/>
      <c r="E202" s="122"/>
      <c r="F202" s="1"/>
      <c r="G202" s="1"/>
      <c r="H202" s="1"/>
      <c r="I202" s="1"/>
      <c r="J202" s="1"/>
      <c r="K202" s="1"/>
      <c r="L202" s="1"/>
      <c r="M202" s="1"/>
      <c r="N202" s="1"/>
      <c r="O202" s="1"/>
      <c r="P202" s="1"/>
      <c r="Q202" s="1"/>
      <c r="R202" s="1"/>
      <c r="S202" s="1"/>
      <c r="T202" s="1"/>
      <c r="U202" s="1"/>
      <c r="V202" s="1"/>
      <c r="W202" s="1"/>
      <c r="X202" s="1"/>
      <c r="Y202" s="1"/>
      <c r="Z202" s="1"/>
      <c r="AA202" s="1"/>
    </row>
    <row r="203" spans="1:27" ht="15.75" hidden="1" customHeight="1">
      <c r="A203" s="1"/>
      <c r="B203" s="1"/>
      <c r="C203" s="122"/>
      <c r="D203" s="1"/>
      <c r="E203" s="122"/>
      <c r="F203" s="1"/>
      <c r="G203" s="1"/>
      <c r="H203" s="1"/>
      <c r="I203" s="1"/>
      <c r="J203" s="1"/>
      <c r="K203" s="1"/>
      <c r="L203" s="1"/>
      <c r="M203" s="1"/>
      <c r="N203" s="1"/>
      <c r="O203" s="1"/>
      <c r="P203" s="1"/>
      <c r="Q203" s="1"/>
      <c r="R203" s="1"/>
      <c r="S203" s="1"/>
      <c r="T203" s="1"/>
      <c r="U203" s="1"/>
      <c r="V203" s="1"/>
      <c r="W203" s="1"/>
      <c r="X203" s="1"/>
      <c r="Y203" s="1"/>
      <c r="Z203" s="1"/>
      <c r="AA203" s="1"/>
    </row>
    <row r="204" spans="1:27" ht="15.75" hidden="1" customHeight="1">
      <c r="A204" s="1"/>
      <c r="B204" s="1"/>
      <c r="C204" s="122"/>
      <c r="D204" s="1"/>
      <c r="E204" s="122"/>
      <c r="F204" s="1"/>
      <c r="G204" s="1"/>
      <c r="H204" s="1"/>
      <c r="I204" s="1"/>
      <c r="J204" s="1"/>
      <c r="K204" s="1"/>
      <c r="L204" s="1"/>
      <c r="M204" s="1"/>
      <c r="N204" s="1"/>
      <c r="O204" s="1"/>
      <c r="P204" s="1"/>
      <c r="Q204" s="1"/>
      <c r="R204" s="1"/>
      <c r="S204" s="1"/>
      <c r="T204" s="1"/>
      <c r="U204" s="1"/>
      <c r="V204" s="1"/>
      <c r="W204" s="1"/>
      <c r="X204" s="1"/>
      <c r="Y204" s="1"/>
      <c r="Z204" s="1"/>
      <c r="AA204" s="1"/>
    </row>
    <row r="205" spans="1:27" ht="15.75" hidden="1" customHeight="1">
      <c r="A205" s="1"/>
      <c r="B205" s="1"/>
      <c r="C205" s="122"/>
      <c r="D205" s="1"/>
      <c r="E205" s="122"/>
      <c r="F205" s="1"/>
      <c r="G205" s="1"/>
      <c r="H205" s="1"/>
      <c r="I205" s="1"/>
      <c r="J205" s="1"/>
      <c r="K205" s="1"/>
      <c r="L205" s="1"/>
      <c r="M205" s="1"/>
      <c r="N205" s="1"/>
      <c r="O205" s="1"/>
      <c r="P205" s="1"/>
      <c r="Q205" s="1"/>
      <c r="R205" s="1"/>
      <c r="S205" s="1"/>
      <c r="T205" s="1"/>
      <c r="U205" s="1"/>
      <c r="V205" s="1"/>
      <c r="W205" s="1"/>
      <c r="X205" s="1"/>
      <c r="Y205" s="1"/>
      <c r="Z205" s="1"/>
      <c r="AA205" s="1"/>
    </row>
    <row r="206" spans="1:27" ht="15.75" hidden="1" customHeight="1">
      <c r="A206" s="1"/>
      <c r="B206" s="1"/>
      <c r="C206" s="122"/>
      <c r="D206" s="1"/>
      <c r="E206" s="122"/>
      <c r="F206" s="1"/>
      <c r="G206" s="1"/>
      <c r="H206" s="1"/>
      <c r="I206" s="1"/>
      <c r="J206" s="1"/>
      <c r="K206" s="1"/>
      <c r="L206" s="1"/>
      <c r="M206" s="1"/>
      <c r="N206" s="1"/>
      <c r="O206" s="1"/>
      <c r="P206" s="1"/>
      <c r="Q206" s="1"/>
      <c r="R206" s="1"/>
      <c r="S206" s="1"/>
      <c r="T206" s="1"/>
      <c r="U206" s="1"/>
      <c r="V206" s="1"/>
      <c r="W206" s="1"/>
      <c r="X206" s="1"/>
      <c r="Y206" s="1"/>
      <c r="Z206" s="1"/>
      <c r="AA206" s="1"/>
    </row>
    <row r="207" spans="1:27" ht="15.75" hidden="1" customHeight="1">
      <c r="A207" s="1"/>
      <c r="B207" s="1"/>
      <c r="C207" s="122"/>
      <c r="D207" s="1"/>
      <c r="E207" s="122"/>
      <c r="F207" s="1"/>
      <c r="G207" s="1"/>
      <c r="H207" s="1"/>
      <c r="I207" s="1"/>
      <c r="J207" s="1"/>
      <c r="K207" s="1"/>
      <c r="L207" s="1"/>
      <c r="M207" s="1"/>
      <c r="N207" s="1"/>
      <c r="O207" s="1"/>
      <c r="P207" s="1"/>
      <c r="Q207" s="1"/>
      <c r="R207" s="1"/>
      <c r="S207" s="1"/>
      <c r="T207" s="1"/>
      <c r="U207" s="1"/>
      <c r="V207" s="1"/>
      <c r="W207" s="1"/>
      <c r="X207" s="1"/>
      <c r="Y207" s="1"/>
      <c r="Z207" s="1"/>
      <c r="AA207" s="1"/>
    </row>
    <row r="208" spans="1:27" ht="15.75" hidden="1" customHeight="1">
      <c r="A208" s="1"/>
      <c r="B208" s="1"/>
      <c r="C208" s="122"/>
      <c r="D208" s="1"/>
      <c r="E208" s="122"/>
      <c r="F208" s="1"/>
      <c r="G208" s="1"/>
      <c r="H208" s="1"/>
      <c r="I208" s="1"/>
      <c r="J208" s="1"/>
      <c r="K208" s="1"/>
      <c r="L208" s="1"/>
      <c r="M208" s="1"/>
      <c r="N208" s="1"/>
      <c r="O208" s="1"/>
      <c r="P208" s="1"/>
      <c r="Q208" s="1"/>
      <c r="R208" s="1"/>
      <c r="S208" s="1"/>
      <c r="T208" s="1"/>
      <c r="U208" s="1"/>
      <c r="V208" s="1"/>
      <c r="W208" s="1"/>
      <c r="X208" s="1"/>
      <c r="Y208" s="1"/>
      <c r="Z208" s="1"/>
      <c r="AA208" s="1"/>
    </row>
    <row r="209" spans="1:27" ht="15.75" hidden="1" customHeight="1">
      <c r="A209" s="1"/>
      <c r="B209" s="1"/>
      <c r="C209" s="122"/>
      <c r="D209" s="1"/>
      <c r="E209" s="122"/>
      <c r="F209" s="1"/>
      <c r="G209" s="1"/>
      <c r="H209" s="1"/>
      <c r="I209" s="1"/>
      <c r="J209" s="1"/>
      <c r="K209" s="1"/>
      <c r="L209" s="1"/>
      <c r="M209" s="1"/>
      <c r="N209" s="1"/>
      <c r="O209" s="1"/>
      <c r="P209" s="1"/>
      <c r="Q209" s="1"/>
      <c r="R209" s="1"/>
      <c r="S209" s="1"/>
      <c r="T209" s="1"/>
      <c r="U209" s="1"/>
      <c r="V209" s="1"/>
      <c r="W209" s="1"/>
      <c r="X209" s="1"/>
      <c r="Y209" s="1"/>
      <c r="Z209" s="1"/>
      <c r="AA209" s="1"/>
    </row>
    <row r="210" spans="1:27" ht="15.75" hidden="1" customHeight="1">
      <c r="A210" s="1"/>
      <c r="B210" s="1"/>
      <c r="C210" s="122"/>
      <c r="D210" s="1"/>
      <c r="E210" s="122"/>
      <c r="F210" s="1"/>
      <c r="G210" s="1"/>
      <c r="H210" s="1"/>
      <c r="I210" s="1"/>
      <c r="J210" s="1"/>
      <c r="K210" s="1"/>
      <c r="L210" s="1"/>
      <c r="M210" s="1"/>
      <c r="N210" s="1"/>
      <c r="O210" s="1"/>
      <c r="P210" s="1"/>
      <c r="Q210" s="1"/>
      <c r="R210" s="1"/>
      <c r="S210" s="1"/>
      <c r="T210" s="1"/>
      <c r="U210" s="1"/>
      <c r="V210" s="1"/>
      <c r="W210" s="1"/>
      <c r="X210" s="1"/>
      <c r="Y210" s="1"/>
      <c r="Z210" s="1"/>
      <c r="AA210" s="1"/>
    </row>
    <row r="211" spans="1:27" ht="15.75" hidden="1" customHeight="1">
      <c r="A211" s="1"/>
      <c r="B211" s="1"/>
      <c r="C211" s="122"/>
      <c r="D211" s="1"/>
      <c r="E211" s="122"/>
      <c r="F211" s="1"/>
      <c r="G211" s="1"/>
      <c r="H211" s="1"/>
      <c r="I211" s="1"/>
      <c r="J211" s="1"/>
      <c r="K211" s="1"/>
      <c r="L211" s="1"/>
      <c r="M211" s="1"/>
      <c r="N211" s="1"/>
      <c r="O211" s="1"/>
      <c r="P211" s="1"/>
      <c r="Q211" s="1"/>
      <c r="R211" s="1"/>
      <c r="S211" s="1"/>
      <c r="T211" s="1"/>
      <c r="U211" s="1"/>
      <c r="V211" s="1"/>
      <c r="W211" s="1"/>
      <c r="X211" s="1"/>
      <c r="Y211" s="1"/>
      <c r="Z211" s="1"/>
      <c r="AA211" s="1"/>
    </row>
    <row r="212" spans="1:27" ht="15.75" hidden="1" customHeight="1">
      <c r="A212" s="1"/>
      <c r="B212" s="1"/>
      <c r="C212" s="122"/>
      <c r="D212" s="1"/>
      <c r="E212" s="122"/>
      <c r="F212" s="1"/>
      <c r="G212" s="1"/>
      <c r="H212" s="1"/>
      <c r="I212" s="1"/>
      <c r="J212" s="1"/>
      <c r="K212" s="1"/>
      <c r="L212" s="1"/>
      <c r="M212" s="1"/>
      <c r="N212" s="1"/>
      <c r="O212" s="1"/>
      <c r="P212" s="1"/>
      <c r="Q212" s="1"/>
      <c r="R212" s="1"/>
      <c r="S212" s="1"/>
      <c r="T212" s="1"/>
      <c r="U212" s="1"/>
      <c r="V212" s="1"/>
      <c r="W212" s="1"/>
      <c r="X212" s="1"/>
      <c r="Y212" s="1"/>
      <c r="Z212" s="1"/>
      <c r="AA212" s="1"/>
    </row>
    <row r="213" spans="1:27" ht="15.75" hidden="1" customHeight="1">
      <c r="A213" s="1"/>
      <c r="B213" s="1"/>
      <c r="C213" s="122"/>
      <c r="D213" s="1"/>
      <c r="E213" s="122"/>
      <c r="F213" s="1"/>
      <c r="G213" s="1"/>
      <c r="H213" s="1"/>
      <c r="I213" s="1"/>
      <c r="J213" s="1"/>
      <c r="K213" s="1"/>
      <c r="L213" s="1"/>
      <c r="M213" s="1"/>
      <c r="N213" s="1"/>
      <c r="O213" s="1"/>
      <c r="P213" s="1"/>
      <c r="Q213" s="1"/>
      <c r="R213" s="1"/>
      <c r="S213" s="1"/>
      <c r="T213" s="1"/>
      <c r="U213" s="1"/>
      <c r="V213" s="1"/>
      <c r="W213" s="1"/>
      <c r="X213" s="1"/>
      <c r="Y213" s="1"/>
      <c r="Z213" s="1"/>
      <c r="AA213" s="1"/>
    </row>
    <row r="214" spans="1:27" ht="15.75" hidden="1" customHeight="1">
      <c r="A214" s="1"/>
      <c r="B214" s="1"/>
      <c r="C214" s="122"/>
      <c r="D214" s="1"/>
      <c r="E214" s="122"/>
      <c r="F214" s="1"/>
      <c r="G214" s="1"/>
      <c r="H214" s="1"/>
      <c r="I214" s="1"/>
      <c r="J214" s="1"/>
      <c r="K214" s="1"/>
      <c r="L214" s="1"/>
      <c r="M214" s="1"/>
      <c r="N214" s="1"/>
      <c r="O214" s="1"/>
      <c r="P214" s="1"/>
      <c r="Q214" s="1"/>
      <c r="R214" s="1"/>
      <c r="S214" s="1"/>
      <c r="T214" s="1"/>
      <c r="U214" s="1"/>
      <c r="V214" s="1"/>
      <c r="W214" s="1"/>
      <c r="X214" s="1"/>
      <c r="Y214" s="1"/>
      <c r="Z214" s="1"/>
      <c r="AA214" s="1"/>
    </row>
    <row r="215" spans="1:27" ht="15.75" hidden="1" customHeight="1">
      <c r="A215" s="1"/>
      <c r="B215" s="1"/>
      <c r="C215" s="122"/>
      <c r="D215" s="1"/>
      <c r="E215" s="122"/>
      <c r="F215" s="1"/>
      <c r="G215" s="1"/>
      <c r="H215" s="1"/>
      <c r="I215" s="1"/>
      <c r="J215" s="1"/>
      <c r="K215" s="1"/>
      <c r="L215" s="1"/>
      <c r="M215" s="1"/>
      <c r="N215" s="1"/>
      <c r="O215" s="1"/>
      <c r="P215" s="1"/>
      <c r="Q215" s="1"/>
      <c r="R215" s="1"/>
      <c r="S215" s="1"/>
      <c r="T215" s="1"/>
      <c r="U215" s="1"/>
      <c r="V215" s="1"/>
      <c r="W215" s="1"/>
      <c r="X215" s="1"/>
      <c r="Y215" s="1"/>
      <c r="Z215" s="1"/>
      <c r="AA215" s="1"/>
    </row>
    <row r="216" spans="1:27" ht="15.75" hidden="1" customHeight="1">
      <c r="A216" s="1"/>
      <c r="B216" s="1"/>
      <c r="C216" s="122"/>
      <c r="D216" s="1"/>
      <c r="E216" s="122"/>
      <c r="F216" s="1"/>
      <c r="G216" s="1"/>
      <c r="H216" s="1"/>
      <c r="I216" s="1"/>
      <c r="J216" s="1"/>
      <c r="K216" s="1"/>
      <c r="L216" s="1"/>
      <c r="M216" s="1"/>
      <c r="N216" s="1"/>
      <c r="O216" s="1"/>
      <c r="P216" s="1"/>
      <c r="Q216" s="1"/>
      <c r="R216" s="1"/>
      <c r="S216" s="1"/>
      <c r="T216" s="1"/>
      <c r="U216" s="1"/>
      <c r="V216" s="1"/>
      <c r="W216" s="1"/>
      <c r="X216" s="1"/>
      <c r="Y216" s="1"/>
      <c r="Z216" s="1"/>
      <c r="AA216" s="1"/>
    </row>
    <row r="217" spans="1:27" ht="15.75" hidden="1" customHeight="1">
      <c r="A217" s="1"/>
      <c r="B217" s="1"/>
      <c r="C217" s="122"/>
      <c r="D217" s="1"/>
      <c r="E217" s="122"/>
      <c r="F217" s="1"/>
      <c r="G217" s="1"/>
      <c r="H217" s="1"/>
      <c r="I217" s="1"/>
      <c r="J217" s="1"/>
      <c r="K217" s="1"/>
      <c r="L217" s="1"/>
      <c r="M217" s="1"/>
      <c r="N217" s="1"/>
      <c r="O217" s="1"/>
      <c r="P217" s="1"/>
      <c r="Q217" s="1"/>
      <c r="R217" s="1"/>
      <c r="S217" s="1"/>
      <c r="T217" s="1"/>
      <c r="U217" s="1"/>
      <c r="V217" s="1"/>
      <c r="W217" s="1"/>
      <c r="X217" s="1"/>
      <c r="Y217" s="1"/>
      <c r="Z217" s="1"/>
      <c r="AA217" s="1"/>
    </row>
    <row r="218" spans="1:27" ht="15.75" hidden="1" customHeight="1">
      <c r="A218" s="1"/>
      <c r="B218" s="1"/>
      <c r="C218" s="122"/>
      <c r="D218" s="1"/>
      <c r="E218" s="122"/>
      <c r="F218" s="1"/>
      <c r="G218" s="1"/>
      <c r="H218" s="1"/>
      <c r="I218" s="1"/>
      <c r="J218" s="1"/>
      <c r="K218" s="1"/>
      <c r="L218" s="1"/>
      <c r="M218" s="1"/>
      <c r="N218" s="1"/>
      <c r="O218" s="1"/>
      <c r="P218" s="1"/>
      <c r="Q218" s="1"/>
      <c r="R218" s="1"/>
      <c r="S218" s="1"/>
      <c r="T218" s="1"/>
      <c r="U218" s="1"/>
      <c r="V218" s="1"/>
      <c r="W218" s="1"/>
      <c r="X218" s="1"/>
      <c r="Y218" s="1"/>
      <c r="Z218" s="1"/>
      <c r="AA218" s="1"/>
    </row>
    <row r="219" spans="1:27" ht="15.75" hidden="1" customHeight="1">
      <c r="A219" s="1"/>
      <c r="B219" s="1"/>
      <c r="C219" s="122"/>
      <c r="D219" s="1"/>
      <c r="E219" s="122"/>
      <c r="F219" s="1"/>
      <c r="G219" s="1"/>
      <c r="H219" s="1"/>
      <c r="I219" s="1"/>
      <c r="J219" s="1"/>
      <c r="K219" s="1"/>
      <c r="L219" s="1"/>
      <c r="M219" s="1"/>
      <c r="N219" s="1"/>
      <c r="O219" s="1"/>
      <c r="P219" s="1"/>
      <c r="Q219" s="1"/>
      <c r="R219" s="1"/>
      <c r="S219" s="1"/>
      <c r="T219" s="1"/>
      <c r="U219" s="1"/>
      <c r="V219" s="1"/>
      <c r="W219" s="1"/>
      <c r="X219" s="1"/>
      <c r="Y219" s="1"/>
      <c r="Z219" s="1"/>
      <c r="AA219" s="1"/>
    </row>
    <row r="220" spans="1:27" ht="15.75" hidden="1" customHeight="1">
      <c r="A220" s="1"/>
      <c r="B220" s="1"/>
      <c r="C220" s="122"/>
      <c r="D220" s="1"/>
      <c r="E220" s="122"/>
      <c r="F220" s="1"/>
      <c r="G220" s="1"/>
      <c r="H220" s="1"/>
      <c r="I220" s="1"/>
      <c r="J220" s="1"/>
      <c r="K220" s="1"/>
      <c r="L220" s="1"/>
      <c r="M220" s="1"/>
      <c r="N220" s="1"/>
      <c r="O220" s="1"/>
      <c r="P220" s="1"/>
      <c r="Q220" s="1"/>
      <c r="R220" s="1"/>
      <c r="S220" s="1"/>
      <c r="T220" s="1"/>
      <c r="U220" s="1"/>
      <c r="V220" s="1"/>
      <c r="W220" s="1"/>
      <c r="X220" s="1"/>
      <c r="Y220" s="1"/>
      <c r="Z220" s="1"/>
      <c r="AA220" s="1"/>
    </row>
    <row r="221" spans="1:27" ht="15.75" hidden="1" customHeight="1">
      <c r="A221" s="1"/>
      <c r="B221" s="1"/>
      <c r="C221" s="122"/>
      <c r="D221" s="1"/>
      <c r="E221" s="122"/>
      <c r="F221" s="1"/>
      <c r="G221" s="1"/>
      <c r="H221" s="1"/>
      <c r="I221" s="1"/>
      <c r="J221" s="1"/>
      <c r="K221" s="1"/>
      <c r="L221" s="1"/>
      <c r="M221" s="1"/>
      <c r="N221" s="1"/>
      <c r="O221" s="1"/>
      <c r="P221" s="1"/>
      <c r="Q221" s="1"/>
      <c r="R221" s="1"/>
      <c r="S221" s="1"/>
      <c r="T221" s="1"/>
      <c r="U221" s="1"/>
      <c r="V221" s="1"/>
      <c r="W221" s="1"/>
      <c r="X221" s="1"/>
      <c r="Y221" s="1"/>
      <c r="Z221" s="1"/>
      <c r="AA221" s="1"/>
    </row>
    <row r="222" spans="1:27" ht="15.75" hidden="1" customHeight="1">
      <c r="A222" s="1"/>
      <c r="B222" s="1"/>
      <c r="C222" s="122"/>
      <c r="D222" s="1"/>
      <c r="E222" s="122"/>
      <c r="F222" s="1"/>
      <c r="G222" s="1"/>
      <c r="H222" s="1"/>
      <c r="I222" s="1"/>
      <c r="J222" s="1"/>
      <c r="K222" s="1"/>
      <c r="L222" s="1"/>
      <c r="M222" s="1"/>
      <c r="N222" s="1"/>
      <c r="O222" s="1"/>
      <c r="P222" s="1"/>
      <c r="Q222" s="1"/>
      <c r="R222" s="1"/>
      <c r="S222" s="1"/>
      <c r="T222" s="1"/>
      <c r="U222" s="1"/>
      <c r="V222" s="1"/>
      <c r="W222" s="1"/>
      <c r="X222" s="1"/>
      <c r="Y222" s="1"/>
      <c r="Z222" s="1"/>
      <c r="AA222" s="1"/>
    </row>
    <row r="223" spans="1:27" ht="15.75" hidden="1" customHeight="1">
      <c r="A223" s="1"/>
      <c r="B223" s="1"/>
      <c r="C223" s="122"/>
      <c r="D223" s="1"/>
      <c r="E223" s="122"/>
      <c r="F223" s="1"/>
      <c r="G223" s="1"/>
      <c r="H223" s="1"/>
      <c r="I223" s="1"/>
      <c r="J223" s="1"/>
      <c r="K223" s="1"/>
      <c r="L223" s="1"/>
      <c r="M223" s="1"/>
      <c r="N223" s="1"/>
      <c r="O223" s="1"/>
      <c r="P223" s="1"/>
      <c r="Q223" s="1"/>
      <c r="R223" s="1"/>
      <c r="S223" s="1"/>
      <c r="T223" s="1"/>
      <c r="U223" s="1"/>
      <c r="V223" s="1"/>
      <c r="W223" s="1"/>
      <c r="X223" s="1"/>
      <c r="Y223" s="1"/>
      <c r="Z223" s="1"/>
      <c r="AA223" s="1"/>
    </row>
    <row r="224" spans="1:27" ht="15.75" hidden="1" customHeight="1">
      <c r="A224" s="1"/>
      <c r="B224" s="1"/>
      <c r="C224" s="122"/>
      <c r="D224" s="1"/>
      <c r="E224" s="122"/>
      <c r="F224" s="1"/>
      <c r="G224" s="1"/>
      <c r="H224" s="1"/>
      <c r="I224" s="1"/>
      <c r="J224" s="1"/>
      <c r="K224" s="1"/>
      <c r="L224" s="1"/>
      <c r="M224" s="1"/>
      <c r="N224" s="1"/>
      <c r="O224" s="1"/>
      <c r="P224" s="1"/>
      <c r="Q224" s="1"/>
      <c r="R224" s="1"/>
      <c r="S224" s="1"/>
      <c r="T224" s="1"/>
      <c r="U224" s="1"/>
      <c r="V224" s="1"/>
      <c r="W224" s="1"/>
      <c r="X224" s="1"/>
      <c r="Y224" s="1"/>
      <c r="Z224" s="1"/>
      <c r="AA224" s="1"/>
    </row>
    <row r="225" spans="1:27" ht="15.75" hidden="1" customHeight="1">
      <c r="A225" s="1"/>
      <c r="B225" s="1"/>
      <c r="C225" s="122"/>
      <c r="D225" s="1"/>
      <c r="E225" s="122"/>
      <c r="F225" s="1"/>
      <c r="G225" s="1"/>
      <c r="H225" s="1"/>
      <c r="I225" s="1"/>
      <c r="J225" s="1"/>
      <c r="K225" s="1"/>
      <c r="L225" s="1"/>
      <c r="M225" s="1"/>
      <c r="N225" s="1"/>
      <c r="O225" s="1"/>
      <c r="P225" s="1"/>
      <c r="Q225" s="1"/>
      <c r="R225" s="1"/>
      <c r="S225" s="1"/>
      <c r="T225" s="1"/>
      <c r="U225" s="1"/>
      <c r="V225" s="1"/>
      <c r="W225" s="1"/>
      <c r="X225" s="1"/>
      <c r="Y225" s="1"/>
      <c r="Z225" s="1"/>
      <c r="AA225" s="1"/>
    </row>
    <row r="226" spans="1:27" ht="15.75" hidden="1" customHeight="1">
      <c r="A226" s="1"/>
      <c r="B226" s="1"/>
      <c r="C226" s="122"/>
      <c r="D226" s="1"/>
      <c r="E226" s="122"/>
      <c r="F226" s="1"/>
      <c r="G226" s="1"/>
      <c r="H226" s="1"/>
      <c r="I226" s="1"/>
      <c r="J226" s="1"/>
      <c r="K226" s="1"/>
      <c r="L226" s="1"/>
      <c r="M226" s="1"/>
      <c r="N226" s="1"/>
      <c r="O226" s="1"/>
      <c r="P226" s="1"/>
      <c r="Q226" s="1"/>
      <c r="R226" s="1"/>
      <c r="S226" s="1"/>
      <c r="T226" s="1"/>
      <c r="U226" s="1"/>
      <c r="V226" s="1"/>
      <c r="W226" s="1"/>
      <c r="X226" s="1"/>
      <c r="Y226" s="1"/>
      <c r="Z226" s="1"/>
      <c r="AA226" s="1"/>
    </row>
    <row r="227" spans="1:27" ht="15.75" hidden="1" customHeight="1">
      <c r="A227" s="1"/>
      <c r="B227" s="1"/>
      <c r="C227" s="122"/>
      <c r="D227" s="1"/>
      <c r="E227" s="122"/>
      <c r="F227" s="1"/>
      <c r="G227" s="1"/>
      <c r="H227" s="1"/>
      <c r="I227" s="1"/>
      <c r="J227" s="1"/>
      <c r="K227" s="1"/>
      <c r="L227" s="1"/>
      <c r="M227" s="1"/>
      <c r="N227" s="1"/>
      <c r="O227" s="1"/>
      <c r="P227" s="1"/>
      <c r="Q227" s="1"/>
      <c r="R227" s="1"/>
      <c r="S227" s="1"/>
      <c r="T227" s="1"/>
      <c r="U227" s="1"/>
      <c r="V227" s="1"/>
      <c r="W227" s="1"/>
      <c r="X227" s="1"/>
      <c r="Y227" s="1"/>
      <c r="Z227" s="1"/>
      <c r="AA227" s="1"/>
    </row>
    <row r="228" spans="1:27" ht="15.75" hidden="1" customHeight="1">
      <c r="A228" s="1"/>
      <c r="B228" s="1"/>
      <c r="C228" s="122"/>
      <c r="D228" s="1"/>
      <c r="E228" s="122"/>
      <c r="F228" s="1"/>
      <c r="G228" s="1"/>
      <c r="H228" s="1"/>
      <c r="I228" s="1"/>
      <c r="J228" s="1"/>
      <c r="K228" s="1"/>
      <c r="L228" s="1"/>
      <c r="M228" s="1"/>
      <c r="N228" s="1"/>
      <c r="O228" s="1"/>
      <c r="P228" s="1"/>
      <c r="Q228" s="1"/>
      <c r="R228" s="1"/>
      <c r="S228" s="1"/>
      <c r="T228" s="1"/>
      <c r="U228" s="1"/>
      <c r="V228" s="1"/>
      <c r="W228" s="1"/>
      <c r="X228" s="1"/>
      <c r="Y228" s="1"/>
      <c r="Z228" s="1"/>
      <c r="AA228" s="1"/>
    </row>
    <row r="229" spans="1:27" ht="15.75" hidden="1" customHeight="1">
      <c r="A229" s="1"/>
      <c r="B229" s="1"/>
      <c r="C229" s="122"/>
      <c r="D229" s="1"/>
      <c r="E229" s="122"/>
      <c r="F229" s="1"/>
      <c r="G229" s="1"/>
      <c r="H229" s="1"/>
      <c r="I229" s="1"/>
      <c r="J229" s="1"/>
      <c r="K229" s="1"/>
      <c r="L229" s="1"/>
      <c r="M229" s="1"/>
      <c r="N229" s="1"/>
      <c r="O229" s="1"/>
      <c r="P229" s="1"/>
      <c r="Q229" s="1"/>
      <c r="R229" s="1"/>
      <c r="S229" s="1"/>
      <c r="T229" s="1"/>
      <c r="U229" s="1"/>
      <c r="V229" s="1"/>
      <c r="W229" s="1"/>
      <c r="X229" s="1"/>
      <c r="Y229" s="1"/>
      <c r="Z229" s="1"/>
      <c r="AA229" s="1"/>
    </row>
    <row r="230" spans="1:27" ht="15.75" hidden="1" customHeight="1">
      <c r="A230" s="1"/>
      <c r="B230" s="1"/>
      <c r="C230" s="122"/>
      <c r="D230" s="1"/>
      <c r="E230" s="122"/>
      <c r="F230" s="1"/>
      <c r="G230" s="1"/>
      <c r="H230" s="1"/>
      <c r="I230" s="1"/>
      <c r="J230" s="1"/>
      <c r="K230" s="1"/>
      <c r="L230" s="1"/>
      <c r="M230" s="1"/>
      <c r="N230" s="1"/>
      <c r="O230" s="1"/>
      <c r="P230" s="1"/>
      <c r="Q230" s="1"/>
      <c r="R230" s="1"/>
      <c r="S230" s="1"/>
      <c r="T230" s="1"/>
      <c r="U230" s="1"/>
      <c r="V230" s="1"/>
      <c r="W230" s="1"/>
      <c r="X230" s="1"/>
      <c r="Y230" s="1"/>
      <c r="Z230" s="1"/>
      <c r="AA230" s="1"/>
    </row>
    <row r="231" spans="1:27" ht="15.75" hidden="1" customHeight="1">
      <c r="A231" s="1"/>
      <c r="B231" s="1"/>
      <c r="C231" s="122"/>
      <c r="D231" s="1"/>
      <c r="E231" s="122"/>
      <c r="F231" s="1"/>
      <c r="G231" s="1"/>
      <c r="H231" s="1"/>
      <c r="I231" s="1"/>
      <c r="J231" s="1"/>
      <c r="K231" s="1"/>
      <c r="L231" s="1"/>
      <c r="M231" s="1"/>
      <c r="N231" s="1"/>
      <c r="O231" s="1"/>
      <c r="P231" s="1"/>
      <c r="Q231" s="1"/>
      <c r="R231" s="1"/>
      <c r="S231" s="1"/>
      <c r="T231" s="1"/>
      <c r="U231" s="1"/>
      <c r="V231" s="1"/>
      <c r="W231" s="1"/>
      <c r="X231" s="1"/>
      <c r="Y231" s="1"/>
      <c r="Z231" s="1"/>
      <c r="AA231" s="1"/>
    </row>
    <row r="232" spans="1:27" ht="15.75" hidden="1" customHeight="1">
      <c r="A232" s="1"/>
      <c r="B232" s="1"/>
      <c r="C232" s="122"/>
      <c r="D232" s="1"/>
      <c r="E232" s="122"/>
      <c r="F232" s="1"/>
      <c r="G232" s="1"/>
      <c r="H232" s="1"/>
      <c r="I232" s="1"/>
      <c r="J232" s="1"/>
      <c r="K232" s="1"/>
      <c r="L232" s="1"/>
      <c r="M232" s="1"/>
      <c r="N232" s="1"/>
      <c r="O232" s="1"/>
      <c r="P232" s="1"/>
      <c r="Q232" s="1"/>
      <c r="R232" s="1"/>
      <c r="S232" s="1"/>
      <c r="T232" s="1"/>
      <c r="U232" s="1"/>
      <c r="V232" s="1"/>
      <c r="W232" s="1"/>
      <c r="X232" s="1"/>
      <c r="Y232" s="1"/>
      <c r="Z232" s="1"/>
      <c r="AA232" s="1"/>
    </row>
    <row r="233" spans="1:27" ht="15.75" hidden="1" customHeight="1">
      <c r="A233" s="1"/>
      <c r="B233" s="1"/>
      <c r="C233" s="122"/>
      <c r="D233" s="1"/>
      <c r="E233" s="122"/>
      <c r="F233" s="1"/>
      <c r="G233" s="1"/>
      <c r="H233" s="1"/>
      <c r="I233" s="1"/>
      <c r="J233" s="1"/>
      <c r="K233" s="1"/>
      <c r="L233" s="1"/>
      <c r="M233" s="1"/>
      <c r="N233" s="1"/>
      <c r="O233" s="1"/>
      <c r="P233" s="1"/>
      <c r="Q233" s="1"/>
      <c r="R233" s="1"/>
      <c r="S233" s="1"/>
      <c r="T233" s="1"/>
      <c r="U233" s="1"/>
      <c r="V233" s="1"/>
      <c r="W233" s="1"/>
      <c r="X233" s="1"/>
      <c r="Y233" s="1"/>
      <c r="Z233" s="1"/>
      <c r="AA233" s="1"/>
    </row>
    <row r="234" spans="1:27" ht="15.75" hidden="1" customHeight="1">
      <c r="A234" s="1"/>
      <c r="B234" s="1"/>
      <c r="C234" s="122"/>
      <c r="D234" s="1"/>
      <c r="E234" s="122"/>
      <c r="F234" s="1"/>
      <c r="G234" s="1"/>
      <c r="H234" s="1"/>
      <c r="I234" s="1"/>
      <c r="J234" s="1"/>
      <c r="K234" s="1"/>
      <c r="L234" s="1"/>
      <c r="M234" s="1"/>
      <c r="N234" s="1"/>
      <c r="O234" s="1"/>
      <c r="P234" s="1"/>
      <c r="Q234" s="1"/>
      <c r="R234" s="1"/>
      <c r="S234" s="1"/>
      <c r="T234" s="1"/>
      <c r="U234" s="1"/>
      <c r="V234" s="1"/>
      <c r="W234" s="1"/>
      <c r="X234" s="1"/>
      <c r="Y234" s="1"/>
      <c r="Z234" s="1"/>
      <c r="AA234" s="1"/>
    </row>
    <row r="235" spans="1:27" ht="15.75" hidden="1" customHeight="1">
      <c r="A235" s="1"/>
      <c r="B235" s="1"/>
      <c r="C235" s="122"/>
      <c r="D235" s="1"/>
      <c r="E235" s="122"/>
      <c r="F235" s="1"/>
      <c r="G235" s="1"/>
      <c r="H235" s="1"/>
      <c r="I235" s="1"/>
      <c r="J235" s="1"/>
      <c r="K235" s="1"/>
      <c r="L235" s="1"/>
      <c r="M235" s="1"/>
      <c r="N235" s="1"/>
      <c r="O235" s="1"/>
      <c r="P235" s="1"/>
      <c r="Q235" s="1"/>
      <c r="R235" s="1"/>
      <c r="S235" s="1"/>
      <c r="T235" s="1"/>
      <c r="U235" s="1"/>
      <c r="V235" s="1"/>
      <c r="W235" s="1"/>
      <c r="X235" s="1"/>
      <c r="Y235" s="1"/>
      <c r="Z235" s="1"/>
      <c r="AA235" s="1"/>
    </row>
    <row r="236" spans="1:27" ht="15.75" hidden="1" customHeight="1">
      <c r="A236" s="1"/>
      <c r="B236" s="1"/>
      <c r="C236" s="122"/>
      <c r="D236" s="1"/>
      <c r="E236" s="122"/>
      <c r="F236" s="1"/>
      <c r="G236" s="1"/>
      <c r="H236" s="1"/>
      <c r="I236" s="1"/>
      <c r="J236" s="1"/>
      <c r="K236" s="1"/>
      <c r="L236" s="1"/>
      <c r="M236" s="1"/>
      <c r="N236" s="1"/>
      <c r="O236" s="1"/>
      <c r="P236" s="1"/>
      <c r="Q236" s="1"/>
      <c r="R236" s="1"/>
      <c r="S236" s="1"/>
      <c r="T236" s="1"/>
      <c r="U236" s="1"/>
      <c r="V236" s="1"/>
      <c r="W236" s="1"/>
      <c r="X236" s="1"/>
      <c r="Y236" s="1"/>
      <c r="Z236" s="1"/>
      <c r="AA236" s="1"/>
    </row>
    <row r="237" spans="1:27" ht="15.75" hidden="1" customHeight="1">
      <c r="A237" s="1"/>
      <c r="B237" s="1"/>
      <c r="C237" s="122"/>
      <c r="D237" s="1"/>
      <c r="E237" s="122"/>
      <c r="F237" s="1"/>
      <c r="G237" s="1"/>
      <c r="H237" s="1"/>
      <c r="I237" s="1"/>
      <c r="J237" s="1"/>
      <c r="K237" s="1"/>
      <c r="L237" s="1"/>
      <c r="M237" s="1"/>
      <c r="N237" s="1"/>
      <c r="O237" s="1"/>
      <c r="P237" s="1"/>
      <c r="Q237" s="1"/>
      <c r="R237" s="1"/>
      <c r="S237" s="1"/>
      <c r="T237" s="1"/>
      <c r="U237" s="1"/>
      <c r="V237" s="1"/>
      <c r="W237" s="1"/>
      <c r="X237" s="1"/>
      <c r="Y237" s="1"/>
      <c r="Z237" s="1"/>
      <c r="AA237" s="1"/>
    </row>
    <row r="238" spans="1:27" ht="15.75" hidden="1" customHeight="1">
      <c r="A238" s="1"/>
      <c r="B238" s="1"/>
      <c r="C238" s="122"/>
      <c r="D238" s="1"/>
      <c r="E238" s="122"/>
      <c r="F238" s="1"/>
      <c r="G238" s="1"/>
      <c r="H238" s="1"/>
      <c r="I238" s="1"/>
      <c r="J238" s="1"/>
      <c r="K238" s="1"/>
      <c r="L238" s="1"/>
      <c r="M238" s="1"/>
      <c r="N238" s="1"/>
      <c r="O238" s="1"/>
      <c r="P238" s="1"/>
      <c r="Q238" s="1"/>
      <c r="R238" s="1"/>
      <c r="S238" s="1"/>
      <c r="T238" s="1"/>
      <c r="U238" s="1"/>
      <c r="V238" s="1"/>
      <c r="W238" s="1"/>
      <c r="X238" s="1"/>
      <c r="Y238" s="1"/>
      <c r="Z238" s="1"/>
      <c r="AA238" s="1"/>
    </row>
    <row r="239" spans="1:27" ht="15.75" hidden="1" customHeight="1">
      <c r="A239" s="1"/>
      <c r="B239" s="1"/>
      <c r="C239" s="122"/>
      <c r="D239" s="1"/>
      <c r="E239" s="122"/>
      <c r="F239" s="1"/>
      <c r="G239" s="1"/>
      <c r="H239" s="1"/>
      <c r="I239" s="1"/>
      <c r="J239" s="1"/>
      <c r="K239" s="1"/>
      <c r="L239" s="1"/>
      <c r="M239" s="1"/>
      <c r="N239" s="1"/>
      <c r="O239" s="1"/>
      <c r="P239" s="1"/>
      <c r="Q239" s="1"/>
      <c r="R239" s="1"/>
      <c r="S239" s="1"/>
      <c r="T239" s="1"/>
      <c r="U239" s="1"/>
      <c r="V239" s="1"/>
      <c r="W239" s="1"/>
      <c r="X239" s="1"/>
      <c r="Y239" s="1"/>
      <c r="Z239" s="1"/>
      <c r="AA239" s="1"/>
    </row>
    <row r="240" spans="1:27" ht="15.75" hidden="1" customHeight="1">
      <c r="A240" s="1"/>
      <c r="B240" s="1"/>
      <c r="C240" s="122"/>
      <c r="D240" s="1"/>
      <c r="E240" s="122"/>
      <c r="F240" s="1"/>
      <c r="G240" s="1"/>
      <c r="H240" s="1"/>
      <c r="I240" s="1"/>
      <c r="J240" s="1"/>
      <c r="K240" s="1"/>
      <c r="L240" s="1"/>
      <c r="M240" s="1"/>
      <c r="N240" s="1"/>
      <c r="O240" s="1"/>
      <c r="P240" s="1"/>
      <c r="Q240" s="1"/>
      <c r="R240" s="1"/>
      <c r="S240" s="1"/>
      <c r="T240" s="1"/>
      <c r="U240" s="1"/>
      <c r="V240" s="1"/>
      <c r="W240" s="1"/>
      <c r="X240" s="1"/>
      <c r="Y240" s="1"/>
      <c r="Z240" s="1"/>
      <c r="AA240" s="1"/>
    </row>
    <row r="241" spans="1:27" ht="15.75" hidden="1" customHeight="1">
      <c r="A241" s="1"/>
      <c r="B241" s="1"/>
      <c r="C241" s="122"/>
      <c r="D241" s="1"/>
      <c r="E241" s="122"/>
      <c r="F241" s="1"/>
      <c r="G241" s="1"/>
      <c r="H241" s="1"/>
      <c r="I241" s="1"/>
      <c r="J241" s="1"/>
      <c r="K241" s="1"/>
      <c r="L241" s="1"/>
      <c r="M241" s="1"/>
      <c r="N241" s="1"/>
      <c r="O241" s="1"/>
      <c r="P241" s="1"/>
      <c r="Q241" s="1"/>
      <c r="R241" s="1"/>
      <c r="S241" s="1"/>
      <c r="T241" s="1"/>
      <c r="U241" s="1"/>
      <c r="V241" s="1"/>
      <c r="W241" s="1"/>
      <c r="X241" s="1"/>
      <c r="Y241" s="1"/>
      <c r="Z241" s="1"/>
      <c r="AA241" s="1"/>
    </row>
    <row r="242" spans="1:27" ht="15.75" hidden="1" customHeight="1">
      <c r="A242" s="1"/>
      <c r="B242" s="1"/>
      <c r="C242" s="122"/>
      <c r="D242" s="1"/>
      <c r="E242" s="122"/>
      <c r="F242" s="1"/>
      <c r="G242" s="1"/>
      <c r="H242" s="1"/>
      <c r="I242" s="1"/>
      <c r="J242" s="1"/>
      <c r="K242" s="1"/>
      <c r="L242" s="1"/>
      <c r="M242" s="1"/>
      <c r="N242" s="1"/>
      <c r="O242" s="1"/>
      <c r="P242" s="1"/>
      <c r="Q242" s="1"/>
      <c r="R242" s="1"/>
      <c r="S242" s="1"/>
      <c r="T242" s="1"/>
      <c r="U242" s="1"/>
      <c r="V242" s="1"/>
      <c r="W242" s="1"/>
      <c r="X242" s="1"/>
      <c r="Y242" s="1"/>
      <c r="Z242" s="1"/>
      <c r="AA242" s="1"/>
    </row>
    <row r="243" spans="1:27" ht="15.75" hidden="1" customHeight="1">
      <c r="A243" s="1"/>
      <c r="B243" s="1"/>
      <c r="C243" s="122"/>
      <c r="D243" s="1"/>
      <c r="E243" s="122"/>
      <c r="F243" s="1"/>
      <c r="G243" s="1"/>
      <c r="H243" s="1"/>
      <c r="I243" s="1"/>
      <c r="J243" s="1"/>
      <c r="K243" s="1"/>
      <c r="L243" s="1"/>
      <c r="M243" s="1"/>
      <c r="N243" s="1"/>
      <c r="O243" s="1"/>
      <c r="P243" s="1"/>
      <c r="Q243" s="1"/>
      <c r="R243" s="1"/>
      <c r="S243" s="1"/>
      <c r="T243" s="1"/>
      <c r="U243" s="1"/>
      <c r="V243" s="1"/>
      <c r="W243" s="1"/>
      <c r="X243" s="1"/>
      <c r="Y243" s="1"/>
      <c r="Z243" s="1"/>
      <c r="AA243" s="1"/>
    </row>
    <row r="244" spans="1:27" ht="15.75" hidden="1" customHeight="1">
      <c r="A244" s="1"/>
      <c r="B244" s="1"/>
      <c r="C244" s="122"/>
      <c r="D244" s="1"/>
      <c r="E244" s="122"/>
      <c r="F244" s="1"/>
      <c r="G244" s="1"/>
      <c r="H244" s="1"/>
      <c r="I244" s="1"/>
      <c r="J244" s="1"/>
      <c r="K244" s="1"/>
      <c r="L244" s="1"/>
      <c r="M244" s="1"/>
      <c r="N244" s="1"/>
      <c r="O244" s="1"/>
      <c r="P244" s="1"/>
      <c r="Q244" s="1"/>
      <c r="R244" s="1"/>
      <c r="S244" s="1"/>
      <c r="T244" s="1"/>
      <c r="U244" s="1"/>
      <c r="V244" s="1"/>
      <c r="W244" s="1"/>
      <c r="X244" s="1"/>
      <c r="Y244" s="1"/>
      <c r="Z244" s="1"/>
      <c r="AA244" s="1"/>
    </row>
    <row r="245" spans="1:27" ht="15.75" hidden="1" customHeight="1">
      <c r="A245" s="1"/>
      <c r="B245" s="1"/>
      <c r="C245" s="122"/>
      <c r="D245" s="1"/>
      <c r="E245" s="122"/>
      <c r="F245" s="1"/>
      <c r="G245" s="1"/>
      <c r="H245" s="1"/>
      <c r="I245" s="1"/>
      <c r="J245" s="1"/>
      <c r="K245" s="1"/>
      <c r="L245" s="1"/>
      <c r="M245" s="1"/>
      <c r="N245" s="1"/>
      <c r="O245" s="1"/>
      <c r="P245" s="1"/>
      <c r="Q245" s="1"/>
      <c r="R245" s="1"/>
      <c r="S245" s="1"/>
      <c r="T245" s="1"/>
      <c r="U245" s="1"/>
      <c r="V245" s="1"/>
      <c r="W245" s="1"/>
      <c r="X245" s="1"/>
      <c r="Y245" s="1"/>
      <c r="Z245" s="1"/>
      <c r="AA245" s="1"/>
    </row>
    <row r="246" spans="1:27" ht="15.75" hidden="1" customHeight="1">
      <c r="A246" s="1"/>
      <c r="B246" s="1"/>
      <c r="C246" s="122"/>
      <c r="D246" s="1"/>
      <c r="E246" s="122"/>
      <c r="F246" s="1"/>
      <c r="G246" s="1"/>
      <c r="H246" s="1"/>
      <c r="I246" s="1"/>
      <c r="J246" s="1"/>
      <c r="K246" s="1"/>
      <c r="L246" s="1"/>
      <c r="M246" s="1"/>
      <c r="N246" s="1"/>
      <c r="O246" s="1"/>
      <c r="P246" s="1"/>
      <c r="Q246" s="1"/>
      <c r="R246" s="1"/>
      <c r="S246" s="1"/>
      <c r="T246" s="1"/>
      <c r="U246" s="1"/>
      <c r="V246" s="1"/>
      <c r="W246" s="1"/>
      <c r="X246" s="1"/>
      <c r="Y246" s="1"/>
      <c r="Z246" s="1"/>
      <c r="AA246" s="1"/>
    </row>
    <row r="247" spans="1:27" ht="15.75" hidden="1" customHeight="1">
      <c r="A247" s="1"/>
      <c r="B247" s="1"/>
      <c r="C247" s="122"/>
      <c r="D247" s="1"/>
      <c r="E247" s="122"/>
      <c r="F247" s="1"/>
      <c r="G247" s="1"/>
      <c r="H247" s="1"/>
      <c r="I247" s="1"/>
      <c r="J247" s="1"/>
      <c r="K247" s="1"/>
      <c r="L247" s="1"/>
      <c r="M247" s="1"/>
      <c r="N247" s="1"/>
      <c r="O247" s="1"/>
      <c r="P247" s="1"/>
      <c r="Q247" s="1"/>
      <c r="R247" s="1"/>
      <c r="S247" s="1"/>
      <c r="T247" s="1"/>
      <c r="U247" s="1"/>
      <c r="V247" s="1"/>
      <c r="W247" s="1"/>
      <c r="X247" s="1"/>
      <c r="Y247" s="1"/>
      <c r="Z247" s="1"/>
      <c r="AA247" s="1"/>
    </row>
    <row r="248" spans="1:27" ht="15.75" hidden="1" customHeight="1">
      <c r="A248" s="1"/>
      <c r="B248" s="1"/>
      <c r="C248" s="122"/>
      <c r="D248" s="1"/>
      <c r="E248" s="122"/>
      <c r="F248" s="1"/>
      <c r="G248" s="1"/>
      <c r="H248" s="1"/>
      <c r="I248" s="1"/>
      <c r="J248" s="1"/>
      <c r="K248" s="1"/>
      <c r="L248" s="1"/>
      <c r="M248" s="1"/>
      <c r="N248" s="1"/>
      <c r="O248" s="1"/>
      <c r="P248" s="1"/>
      <c r="Q248" s="1"/>
      <c r="R248" s="1"/>
      <c r="S248" s="1"/>
      <c r="T248" s="1"/>
      <c r="U248" s="1"/>
      <c r="V248" s="1"/>
      <c r="W248" s="1"/>
      <c r="X248" s="1"/>
      <c r="Y248" s="1"/>
      <c r="Z248" s="1"/>
      <c r="AA248" s="1"/>
    </row>
    <row r="249" spans="1:27" ht="15.75" hidden="1" customHeight="1">
      <c r="A249" s="1"/>
      <c r="B249" s="1"/>
      <c r="C249" s="122"/>
      <c r="D249" s="1"/>
      <c r="E249" s="122"/>
      <c r="F249" s="1"/>
      <c r="G249" s="1"/>
      <c r="H249" s="1"/>
      <c r="I249" s="1"/>
      <c r="J249" s="1"/>
      <c r="K249" s="1"/>
      <c r="L249" s="1"/>
      <c r="M249" s="1"/>
      <c r="N249" s="1"/>
      <c r="O249" s="1"/>
      <c r="P249" s="1"/>
      <c r="Q249" s="1"/>
      <c r="R249" s="1"/>
      <c r="S249" s="1"/>
      <c r="T249" s="1"/>
      <c r="U249" s="1"/>
      <c r="V249" s="1"/>
      <c r="W249" s="1"/>
      <c r="X249" s="1"/>
      <c r="Y249" s="1"/>
      <c r="Z249" s="1"/>
      <c r="AA249" s="1"/>
    </row>
    <row r="250" spans="1:27" ht="15.75" hidden="1" customHeight="1">
      <c r="A250" s="1"/>
      <c r="B250" s="1"/>
      <c r="C250" s="122"/>
      <c r="D250" s="1"/>
      <c r="E250" s="122"/>
      <c r="F250" s="1"/>
      <c r="G250" s="1"/>
      <c r="H250" s="1"/>
      <c r="I250" s="1"/>
      <c r="J250" s="1"/>
      <c r="K250" s="1"/>
      <c r="L250" s="1"/>
      <c r="M250" s="1"/>
      <c r="N250" s="1"/>
      <c r="O250" s="1"/>
      <c r="P250" s="1"/>
      <c r="Q250" s="1"/>
      <c r="R250" s="1"/>
      <c r="S250" s="1"/>
      <c r="T250" s="1"/>
      <c r="U250" s="1"/>
      <c r="V250" s="1"/>
      <c r="W250" s="1"/>
      <c r="X250" s="1"/>
      <c r="Y250" s="1"/>
      <c r="Z250" s="1"/>
      <c r="AA250" s="1"/>
    </row>
    <row r="251" spans="1:27" ht="15.75" hidden="1" customHeight="1">
      <c r="A251" s="1"/>
      <c r="B251" s="1"/>
      <c r="C251" s="122"/>
      <c r="D251" s="1"/>
      <c r="E251" s="122"/>
      <c r="F251" s="1"/>
      <c r="G251" s="1"/>
      <c r="H251" s="1"/>
      <c r="I251" s="1"/>
      <c r="J251" s="1"/>
      <c r="K251" s="1"/>
      <c r="L251" s="1"/>
      <c r="M251" s="1"/>
      <c r="N251" s="1"/>
      <c r="O251" s="1"/>
      <c r="P251" s="1"/>
      <c r="Q251" s="1"/>
      <c r="R251" s="1"/>
      <c r="S251" s="1"/>
      <c r="T251" s="1"/>
      <c r="U251" s="1"/>
      <c r="V251" s="1"/>
      <c r="W251" s="1"/>
      <c r="X251" s="1"/>
      <c r="Y251" s="1"/>
      <c r="Z251" s="1"/>
      <c r="AA251" s="1"/>
    </row>
    <row r="252" spans="1:27" ht="15.75" hidden="1" customHeight="1">
      <c r="A252" s="1"/>
      <c r="B252" s="1"/>
      <c r="C252" s="122"/>
      <c r="D252" s="1"/>
      <c r="E252" s="122"/>
      <c r="F252" s="1"/>
      <c r="G252" s="1"/>
      <c r="H252" s="1"/>
      <c r="I252" s="1"/>
      <c r="J252" s="1"/>
      <c r="K252" s="1"/>
      <c r="L252" s="1"/>
      <c r="M252" s="1"/>
      <c r="N252" s="1"/>
      <c r="O252" s="1"/>
      <c r="P252" s="1"/>
      <c r="Q252" s="1"/>
      <c r="R252" s="1"/>
      <c r="S252" s="1"/>
      <c r="T252" s="1"/>
      <c r="U252" s="1"/>
      <c r="V252" s="1"/>
      <c r="W252" s="1"/>
      <c r="X252" s="1"/>
      <c r="Y252" s="1"/>
      <c r="Z252" s="1"/>
      <c r="AA252" s="1"/>
    </row>
    <row r="253" spans="1:27" ht="15.75" hidden="1" customHeight="1">
      <c r="A253" s="1"/>
      <c r="B253" s="1"/>
      <c r="C253" s="122"/>
      <c r="D253" s="1"/>
      <c r="E253" s="122"/>
      <c r="F253" s="1"/>
      <c r="G253" s="1"/>
      <c r="H253" s="1"/>
      <c r="I253" s="1"/>
      <c r="J253" s="1"/>
      <c r="K253" s="1"/>
      <c r="L253" s="1"/>
      <c r="M253" s="1"/>
      <c r="N253" s="1"/>
      <c r="O253" s="1"/>
      <c r="P253" s="1"/>
      <c r="Q253" s="1"/>
      <c r="R253" s="1"/>
      <c r="S253" s="1"/>
      <c r="T253" s="1"/>
      <c r="U253" s="1"/>
      <c r="V253" s="1"/>
      <c r="W253" s="1"/>
      <c r="X253" s="1"/>
      <c r="Y253" s="1"/>
      <c r="Z253" s="1"/>
      <c r="AA253" s="1"/>
    </row>
    <row r="254" spans="1:27" ht="15.75" hidden="1" customHeight="1">
      <c r="A254" s="1"/>
      <c r="B254" s="1"/>
      <c r="C254" s="122"/>
      <c r="D254" s="1"/>
      <c r="E254" s="122"/>
      <c r="F254" s="1"/>
      <c r="G254" s="1"/>
      <c r="H254" s="1"/>
      <c r="I254" s="1"/>
      <c r="J254" s="1"/>
      <c r="K254" s="1"/>
      <c r="L254" s="1"/>
      <c r="M254" s="1"/>
      <c r="N254" s="1"/>
      <c r="O254" s="1"/>
      <c r="P254" s="1"/>
      <c r="Q254" s="1"/>
      <c r="R254" s="1"/>
      <c r="S254" s="1"/>
      <c r="T254" s="1"/>
      <c r="U254" s="1"/>
      <c r="V254" s="1"/>
      <c r="W254" s="1"/>
      <c r="X254" s="1"/>
      <c r="Y254" s="1"/>
      <c r="Z254" s="1"/>
      <c r="AA254" s="1"/>
    </row>
    <row r="255" spans="1:27" ht="15.75" hidden="1" customHeight="1">
      <c r="A255" s="1"/>
      <c r="B255" s="1"/>
      <c r="C255" s="122"/>
      <c r="D255" s="1"/>
      <c r="E255" s="122"/>
      <c r="F255" s="1"/>
      <c r="G255" s="1"/>
      <c r="H255" s="1"/>
      <c r="I255" s="1"/>
      <c r="J255" s="1"/>
      <c r="K255" s="1"/>
      <c r="L255" s="1"/>
      <c r="M255" s="1"/>
      <c r="N255" s="1"/>
      <c r="O255" s="1"/>
      <c r="P255" s="1"/>
      <c r="Q255" s="1"/>
      <c r="R255" s="1"/>
      <c r="S255" s="1"/>
      <c r="T255" s="1"/>
      <c r="U255" s="1"/>
      <c r="V255" s="1"/>
      <c r="W255" s="1"/>
      <c r="X255" s="1"/>
      <c r="Y255" s="1"/>
      <c r="Z255" s="1"/>
      <c r="AA255" s="1"/>
    </row>
    <row r="256" spans="1:27" ht="15.75" hidden="1" customHeight="1">
      <c r="A256" s="1"/>
      <c r="B256" s="1"/>
      <c r="C256" s="122"/>
      <c r="D256" s="1"/>
      <c r="E256" s="122"/>
      <c r="F256" s="1"/>
      <c r="G256" s="1"/>
      <c r="H256" s="1"/>
      <c r="I256" s="1"/>
      <c r="J256" s="1"/>
      <c r="K256" s="1"/>
      <c r="L256" s="1"/>
      <c r="M256" s="1"/>
      <c r="N256" s="1"/>
      <c r="O256" s="1"/>
      <c r="P256" s="1"/>
      <c r="Q256" s="1"/>
      <c r="R256" s="1"/>
      <c r="S256" s="1"/>
      <c r="T256" s="1"/>
      <c r="U256" s="1"/>
      <c r="V256" s="1"/>
      <c r="W256" s="1"/>
      <c r="X256" s="1"/>
      <c r="Y256" s="1"/>
      <c r="Z256" s="1"/>
      <c r="AA256" s="1"/>
    </row>
    <row r="257" spans="1:27" ht="15.75" hidden="1" customHeight="1">
      <c r="A257" s="1"/>
      <c r="B257" s="1"/>
      <c r="C257" s="122"/>
      <c r="D257" s="1"/>
      <c r="E257" s="122"/>
      <c r="F257" s="1"/>
      <c r="G257" s="1"/>
      <c r="H257" s="1"/>
      <c r="I257" s="1"/>
      <c r="J257" s="1"/>
      <c r="K257" s="1"/>
      <c r="L257" s="1"/>
      <c r="M257" s="1"/>
      <c r="N257" s="1"/>
      <c r="O257" s="1"/>
      <c r="P257" s="1"/>
      <c r="Q257" s="1"/>
      <c r="R257" s="1"/>
      <c r="S257" s="1"/>
      <c r="T257" s="1"/>
      <c r="U257" s="1"/>
      <c r="V257" s="1"/>
      <c r="W257" s="1"/>
      <c r="X257" s="1"/>
      <c r="Y257" s="1"/>
      <c r="Z257" s="1"/>
      <c r="AA257" s="1"/>
    </row>
    <row r="258" spans="1:27" ht="15.75" hidden="1" customHeight="1">
      <c r="A258" s="1"/>
      <c r="B258" s="1"/>
      <c r="C258" s="122"/>
      <c r="D258" s="1"/>
      <c r="E258" s="122"/>
      <c r="F258" s="1"/>
      <c r="G258" s="1"/>
      <c r="H258" s="1"/>
      <c r="I258" s="1"/>
      <c r="J258" s="1"/>
      <c r="K258" s="1"/>
      <c r="L258" s="1"/>
      <c r="M258" s="1"/>
      <c r="N258" s="1"/>
      <c r="O258" s="1"/>
      <c r="P258" s="1"/>
      <c r="Q258" s="1"/>
      <c r="R258" s="1"/>
      <c r="S258" s="1"/>
      <c r="T258" s="1"/>
      <c r="U258" s="1"/>
      <c r="V258" s="1"/>
      <c r="W258" s="1"/>
      <c r="X258" s="1"/>
      <c r="Y258" s="1"/>
      <c r="Z258" s="1"/>
      <c r="AA258" s="1"/>
    </row>
    <row r="259" spans="1:27" ht="15.75" hidden="1" customHeight="1">
      <c r="A259" s="1"/>
      <c r="B259" s="1"/>
      <c r="C259" s="122"/>
      <c r="D259" s="1"/>
      <c r="E259" s="122"/>
      <c r="F259" s="1"/>
      <c r="G259" s="1"/>
      <c r="H259" s="1"/>
      <c r="I259" s="1"/>
      <c r="J259" s="1"/>
      <c r="K259" s="1"/>
      <c r="L259" s="1"/>
      <c r="M259" s="1"/>
      <c r="N259" s="1"/>
      <c r="O259" s="1"/>
      <c r="P259" s="1"/>
      <c r="Q259" s="1"/>
      <c r="R259" s="1"/>
      <c r="S259" s="1"/>
      <c r="T259" s="1"/>
      <c r="U259" s="1"/>
      <c r="V259" s="1"/>
      <c r="W259" s="1"/>
      <c r="X259" s="1"/>
      <c r="Y259" s="1"/>
      <c r="Z259" s="1"/>
      <c r="AA259" s="1"/>
    </row>
    <row r="260" spans="1:27" ht="15.75" hidden="1" customHeight="1">
      <c r="A260" s="1"/>
      <c r="B260" s="1"/>
      <c r="C260" s="122"/>
      <c r="D260" s="1"/>
      <c r="E260" s="122"/>
      <c r="F260" s="1"/>
      <c r="G260" s="1"/>
      <c r="H260" s="1"/>
      <c r="I260" s="1"/>
      <c r="J260" s="1"/>
      <c r="K260" s="1"/>
      <c r="L260" s="1"/>
      <c r="M260" s="1"/>
      <c r="N260" s="1"/>
      <c r="O260" s="1"/>
      <c r="P260" s="1"/>
      <c r="Q260" s="1"/>
      <c r="R260" s="1"/>
      <c r="S260" s="1"/>
      <c r="T260" s="1"/>
      <c r="U260" s="1"/>
      <c r="V260" s="1"/>
      <c r="W260" s="1"/>
      <c r="X260" s="1"/>
      <c r="Y260" s="1"/>
      <c r="Z260" s="1"/>
      <c r="AA260" s="1"/>
    </row>
    <row r="261" spans="1:27" ht="15.75" hidden="1" customHeight="1">
      <c r="A261" s="1"/>
      <c r="B261" s="1"/>
      <c r="C261" s="122"/>
      <c r="D261" s="1"/>
      <c r="E261" s="122"/>
      <c r="F261" s="1"/>
      <c r="G261" s="1"/>
      <c r="H261" s="1"/>
      <c r="I261" s="1"/>
      <c r="J261" s="1"/>
      <c r="K261" s="1"/>
      <c r="L261" s="1"/>
      <c r="M261" s="1"/>
      <c r="N261" s="1"/>
      <c r="O261" s="1"/>
      <c r="P261" s="1"/>
      <c r="Q261" s="1"/>
      <c r="R261" s="1"/>
      <c r="S261" s="1"/>
      <c r="T261" s="1"/>
      <c r="U261" s="1"/>
      <c r="V261" s="1"/>
      <c r="W261" s="1"/>
      <c r="X261" s="1"/>
      <c r="Y261" s="1"/>
      <c r="Z261" s="1"/>
      <c r="AA261" s="1"/>
    </row>
    <row r="262" spans="1:27" ht="15.75" hidden="1" customHeight="1">
      <c r="A262" s="1"/>
      <c r="B262" s="1"/>
      <c r="C262" s="122"/>
      <c r="D262" s="1"/>
      <c r="E262" s="122"/>
      <c r="F262" s="1"/>
      <c r="G262" s="1"/>
      <c r="H262" s="1"/>
      <c r="I262" s="1"/>
      <c r="J262" s="1"/>
      <c r="K262" s="1"/>
      <c r="L262" s="1"/>
      <c r="M262" s="1"/>
      <c r="N262" s="1"/>
      <c r="O262" s="1"/>
      <c r="P262" s="1"/>
      <c r="Q262" s="1"/>
      <c r="R262" s="1"/>
      <c r="S262" s="1"/>
      <c r="T262" s="1"/>
      <c r="U262" s="1"/>
      <c r="V262" s="1"/>
      <c r="W262" s="1"/>
      <c r="X262" s="1"/>
      <c r="Y262" s="1"/>
      <c r="Z262" s="1"/>
      <c r="AA262" s="1"/>
    </row>
    <row r="263" spans="1:27" ht="15.75" hidden="1" customHeight="1">
      <c r="A263" s="1"/>
      <c r="B263" s="1"/>
      <c r="C263" s="122"/>
      <c r="D263" s="1"/>
      <c r="E263" s="122"/>
      <c r="F263" s="1"/>
      <c r="G263" s="1"/>
      <c r="H263" s="1"/>
      <c r="I263" s="1"/>
      <c r="J263" s="1"/>
      <c r="K263" s="1"/>
      <c r="L263" s="1"/>
      <c r="M263" s="1"/>
      <c r="N263" s="1"/>
      <c r="O263" s="1"/>
      <c r="P263" s="1"/>
      <c r="Q263" s="1"/>
      <c r="R263" s="1"/>
      <c r="S263" s="1"/>
      <c r="T263" s="1"/>
      <c r="U263" s="1"/>
      <c r="V263" s="1"/>
      <c r="W263" s="1"/>
      <c r="X263" s="1"/>
      <c r="Y263" s="1"/>
      <c r="Z263" s="1"/>
      <c r="AA263" s="1"/>
    </row>
    <row r="264" spans="1:27" ht="15.75" hidden="1" customHeight="1">
      <c r="A264" s="1"/>
      <c r="B264" s="1"/>
      <c r="C264" s="122"/>
      <c r="D264" s="1"/>
      <c r="E264" s="122"/>
      <c r="F264" s="1"/>
      <c r="G264" s="1"/>
      <c r="H264" s="1"/>
      <c r="I264" s="1"/>
      <c r="J264" s="1"/>
      <c r="K264" s="1"/>
      <c r="L264" s="1"/>
      <c r="M264" s="1"/>
      <c r="N264" s="1"/>
      <c r="O264" s="1"/>
      <c r="P264" s="1"/>
      <c r="Q264" s="1"/>
      <c r="R264" s="1"/>
      <c r="S264" s="1"/>
      <c r="T264" s="1"/>
      <c r="U264" s="1"/>
      <c r="V264" s="1"/>
      <c r="W264" s="1"/>
      <c r="X264" s="1"/>
      <c r="Y264" s="1"/>
      <c r="Z264" s="1"/>
      <c r="AA264" s="1"/>
    </row>
    <row r="265" spans="1:27" ht="15.75" hidden="1" customHeight="1">
      <c r="A265" s="1"/>
      <c r="B265" s="1"/>
      <c r="C265" s="122"/>
      <c r="D265" s="1"/>
      <c r="E265" s="122"/>
      <c r="F265" s="1"/>
      <c r="G265" s="1"/>
      <c r="H265" s="1"/>
      <c r="I265" s="1"/>
      <c r="J265" s="1"/>
      <c r="K265" s="1"/>
      <c r="L265" s="1"/>
      <c r="M265" s="1"/>
      <c r="N265" s="1"/>
      <c r="O265" s="1"/>
      <c r="P265" s="1"/>
      <c r="Q265" s="1"/>
      <c r="R265" s="1"/>
      <c r="S265" s="1"/>
      <c r="T265" s="1"/>
      <c r="U265" s="1"/>
      <c r="V265" s="1"/>
      <c r="W265" s="1"/>
      <c r="X265" s="1"/>
      <c r="Y265" s="1"/>
      <c r="Z265" s="1"/>
      <c r="AA265" s="1"/>
    </row>
    <row r="266" spans="1:27" ht="15.75" hidden="1" customHeight="1">
      <c r="A266" s="1"/>
      <c r="B266" s="1"/>
      <c r="C266" s="122"/>
      <c r="D266" s="1"/>
      <c r="E266" s="122"/>
      <c r="F266" s="1"/>
      <c r="G266" s="1"/>
      <c r="H266" s="1"/>
      <c r="I266" s="1"/>
      <c r="J266" s="1"/>
      <c r="K266" s="1"/>
      <c r="L266" s="1"/>
      <c r="M266" s="1"/>
      <c r="N266" s="1"/>
      <c r="O266" s="1"/>
      <c r="P266" s="1"/>
      <c r="Q266" s="1"/>
      <c r="R266" s="1"/>
      <c r="S266" s="1"/>
      <c r="T266" s="1"/>
      <c r="U266" s="1"/>
      <c r="V266" s="1"/>
      <c r="W266" s="1"/>
      <c r="X266" s="1"/>
      <c r="Y266" s="1"/>
      <c r="Z266" s="1"/>
      <c r="AA266" s="1"/>
    </row>
    <row r="267" spans="1:27" ht="15.75" hidden="1" customHeight="1">
      <c r="A267" s="1"/>
      <c r="B267" s="1"/>
      <c r="C267" s="122"/>
      <c r="D267" s="1"/>
      <c r="E267" s="122"/>
      <c r="F267" s="1"/>
      <c r="G267" s="1"/>
      <c r="H267" s="1"/>
      <c r="I267" s="1"/>
      <c r="J267" s="1"/>
      <c r="K267" s="1"/>
      <c r="L267" s="1"/>
      <c r="M267" s="1"/>
      <c r="N267" s="1"/>
      <c r="O267" s="1"/>
      <c r="P267" s="1"/>
      <c r="Q267" s="1"/>
      <c r="R267" s="1"/>
      <c r="S267" s="1"/>
      <c r="T267" s="1"/>
      <c r="U267" s="1"/>
      <c r="V267" s="1"/>
      <c r="W267" s="1"/>
      <c r="X267" s="1"/>
      <c r="Y267" s="1"/>
      <c r="Z267" s="1"/>
      <c r="AA267" s="1"/>
    </row>
    <row r="268" spans="1:27" ht="15.75" hidden="1" customHeight="1">
      <c r="A268" s="1"/>
      <c r="B268" s="1"/>
      <c r="C268" s="122"/>
      <c r="D268" s="1"/>
      <c r="E268" s="122"/>
      <c r="F268" s="1"/>
      <c r="G268" s="1"/>
      <c r="H268" s="1"/>
      <c r="I268" s="1"/>
      <c r="J268" s="1"/>
      <c r="K268" s="1"/>
      <c r="L268" s="1"/>
      <c r="M268" s="1"/>
      <c r="N268" s="1"/>
      <c r="O268" s="1"/>
      <c r="P268" s="1"/>
      <c r="Q268" s="1"/>
      <c r="R268" s="1"/>
      <c r="S268" s="1"/>
      <c r="T268" s="1"/>
      <c r="U268" s="1"/>
      <c r="V268" s="1"/>
      <c r="W268" s="1"/>
      <c r="X268" s="1"/>
      <c r="Y268" s="1"/>
      <c r="Z268" s="1"/>
      <c r="AA268" s="1"/>
    </row>
    <row r="269" spans="1:27" ht="15.75" hidden="1" customHeight="1">
      <c r="A269" s="1"/>
      <c r="B269" s="1"/>
      <c r="C269" s="122"/>
      <c r="D269" s="1"/>
      <c r="E269" s="122"/>
      <c r="F269" s="1"/>
      <c r="G269" s="1"/>
      <c r="H269" s="1"/>
      <c r="I269" s="1"/>
      <c r="J269" s="1"/>
      <c r="K269" s="1"/>
      <c r="L269" s="1"/>
      <c r="M269" s="1"/>
      <c r="N269" s="1"/>
      <c r="O269" s="1"/>
      <c r="P269" s="1"/>
      <c r="Q269" s="1"/>
      <c r="R269" s="1"/>
      <c r="S269" s="1"/>
      <c r="T269" s="1"/>
      <c r="U269" s="1"/>
      <c r="V269" s="1"/>
      <c r="W269" s="1"/>
      <c r="X269" s="1"/>
      <c r="Y269" s="1"/>
      <c r="Z269" s="1"/>
      <c r="AA269" s="1"/>
    </row>
    <row r="270" spans="1:27" ht="15.75" hidden="1" customHeight="1">
      <c r="A270" s="1"/>
      <c r="B270" s="1"/>
      <c r="C270" s="122"/>
      <c r="D270" s="1"/>
      <c r="E270" s="122"/>
      <c r="F270" s="1"/>
      <c r="G270" s="1"/>
      <c r="H270" s="1"/>
      <c r="I270" s="1"/>
      <c r="J270" s="1"/>
      <c r="K270" s="1"/>
      <c r="L270" s="1"/>
      <c r="M270" s="1"/>
      <c r="N270" s="1"/>
      <c r="O270" s="1"/>
      <c r="P270" s="1"/>
      <c r="Q270" s="1"/>
      <c r="R270" s="1"/>
      <c r="S270" s="1"/>
      <c r="T270" s="1"/>
      <c r="U270" s="1"/>
      <c r="V270" s="1"/>
      <c r="W270" s="1"/>
      <c r="X270" s="1"/>
      <c r="Y270" s="1"/>
      <c r="Z270" s="1"/>
      <c r="AA270" s="1"/>
    </row>
    <row r="271" spans="1:27" ht="15.75" hidden="1" customHeight="1">
      <c r="A271" s="1"/>
      <c r="B271" s="1"/>
      <c r="C271" s="122"/>
      <c r="D271" s="1"/>
      <c r="E271" s="122"/>
      <c r="F271" s="1"/>
      <c r="G271" s="1"/>
      <c r="H271" s="1"/>
      <c r="I271" s="1"/>
      <c r="J271" s="1"/>
      <c r="K271" s="1"/>
      <c r="L271" s="1"/>
      <c r="M271" s="1"/>
      <c r="N271" s="1"/>
      <c r="O271" s="1"/>
      <c r="P271" s="1"/>
      <c r="Q271" s="1"/>
      <c r="R271" s="1"/>
      <c r="S271" s="1"/>
      <c r="T271" s="1"/>
      <c r="U271" s="1"/>
      <c r="V271" s="1"/>
      <c r="W271" s="1"/>
      <c r="X271" s="1"/>
      <c r="Y271" s="1"/>
      <c r="Z271" s="1"/>
      <c r="AA271" s="1"/>
    </row>
    <row r="272" spans="1:27" ht="15.75" hidden="1" customHeight="1">
      <c r="A272" s="1"/>
      <c r="B272" s="1"/>
      <c r="C272" s="122"/>
      <c r="D272" s="1"/>
      <c r="E272" s="122"/>
      <c r="F272" s="1"/>
      <c r="G272" s="1"/>
      <c r="H272" s="1"/>
      <c r="I272" s="1"/>
      <c r="J272" s="1"/>
      <c r="K272" s="1"/>
      <c r="L272" s="1"/>
      <c r="M272" s="1"/>
      <c r="N272" s="1"/>
      <c r="O272" s="1"/>
      <c r="P272" s="1"/>
      <c r="Q272" s="1"/>
      <c r="R272" s="1"/>
      <c r="S272" s="1"/>
      <c r="T272" s="1"/>
      <c r="U272" s="1"/>
      <c r="V272" s="1"/>
      <c r="W272" s="1"/>
      <c r="X272" s="1"/>
      <c r="Y272" s="1"/>
      <c r="Z272" s="1"/>
      <c r="AA272" s="1"/>
    </row>
    <row r="273" spans="1:27" ht="15.75" hidden="1" customHeight="1">
      <c r="A273" s="1"/>
      <c r="B273" s="1"/>
      <c r="C273" s="122"/>
      <c r="D273" s="1"/>
      <c r="E273" s="122"/>
      <c r="F273" s="1"/>
      <c r="G273" s="1"/>
      <c r="H273" s="1"/>
      <c r="I273" s="1"/>
      <c r="J273" s="1"/>
      <c r="K273" s="1"/>
      <c r="L273" s="1"/>
      <c r="M273" s="1"/>
      <c r="N273" s="1"/>
      <c r="O273" s="1"/>
      <c r="P273" s="1"/>
      <c r="Q273" s="1"/>
      <c r="R273" s="1"/>
      <c r="S273" s="1"/>
      <c r="T273" s="1"/>
      <c r="U273" s="1"/>
      <c r="V273" s="1"/>
      <c r="W273" s="1"/>
      <c r="X273" s="1"/>
      <c r="Y273" s="1"/>
      <c r="Z273" s="1"/>
      <c r="AA273" s="1"/>
    </row>
    <row r="274" spans="1:27" ht="15.75" hidden="1" customHeight="1">
      <c r="A274" s="1"/>
      <c r="B274" s="1"/>
      <c r="C274" s="122"/>
      <c r="D274" s="1"/>
      <c r="E274" s="122"/>
      <c r="F274" s="1"/>
      <c r="G274" s="1"/>
      <c r="H274" s="1"/>
      <c r="I274" s="1"/>
      <c r="J274" s="1"/>
      <c r="K274" s="1"/>
      <c r="L274" s="1"/>
      <c r="M274" s="1"/>
      <c r="N274" s="1"/>
      <c r="O274" s="1"/>
      <c r="P274" s="1"/>
      <c r="Q274" s="1"/>
      <c r="R274" s="1"/>
      <c r="S274" s="1"/>
      <c r="T274" s="1"/>
      <c r="U274" s="1"/>
      <c r="V274" s="1"/>
      <c r="W274" s="1"/>
      <c r="X274" s="1"/>
      <c r="Y274" s="1"/>
      <c r="Z274" s="1"/>
      <c r="AA274" s="1"/>
    </row>
    <row r="275" spans="1:27" ht="15.75" hidden="1" customHeight="1">
      <c r="A275" s="1"/>
      <c r="B275" s="1"/>
      <c r="C275" s="122"/>
      <c r="D275" s="1"/>
      <c r="E275" s="122"/>
      <c r="F275" s="1"/>
      <c r="G275" s="1"/>
      <c r="H275" s="1"/>
      <c r="I275" s="1"/>
      <c r="J275" s="1"/>
      <c r="K275" s="1"/>
      <c r="L275" s="1"/>
      <c r="M275" s="1"/>
      <c r="N275" s="1"/>
      <c r="O275" s="1"/>
      <c r="P275" s="1"/>
      <c r="Q275" s="1"/>
      <c r="R275" s="1"/>
      <c r="S275" s="1"/>
      <c r="T275" s="1"/>
      <c r="U275" s="1"/>
      <c r="V275" s="1"/>
      <c r="W275" s="1"/>
      <c r="X275" s="1"/>
      <c r="Y275" s="1"/>
      <c r="Z275" s="1"/>
      <c r="AA275" s="1"/>
    </row>
    <row r="276" spans="1:27" ht="15.75" hidden="1" customHeight="1">
      <c r="A276" s="1"/>
      <c r="B276" s="1"/>
      <c r="C276" s="122"/>
      <c r="D276" s="1"/>
      <c r="E276" s="122"/>
      <c r="F276" s="1"/>
      <c r="G276" s="1"/>
      <c r="H276" s="1"/>
      <c r="I276" s="1"/>
      <c r="J276" s="1"/>
      <c r="K276" s="1"/>
      <c r="L276" s="1"/>
      <c r="M276" s="1"/>
      <c r="N276" s="1"/>
      <c r="O276" s="1"/>
      <c r="P276" s="1"/>
      <c r="Q276" s="1"/>
      <c r="R276" s="1"/>
      <c r="S276" s="1"/>
      <c r="T276" s="1"/>
      <c r="U276" s="1"/>
      <c r="V276" s="1"/>
      <c r="W276" s="1"/>
      <c r="X276" s="1"/>
      <c r="Y276" s="1"/>
      <c r="Z276" s="1"/>
      <c r="AA276" s="1"/>
    </row>
    <row r="277" spans="1:27" ht="15.75" hidden="1" customHeight="1">
      <c r="A277" s="1"/>
      <c r="B277" s="1"/>
      <c r="C277" s="122"/>
      <c r="D277" s="1"/>
      <c r="E277" s="122"/>
      <c r="F277" s="1"/>
      <c r="G277" s="1"/>
      <c r="H277" s="1"/>
      <c r="I277" s="1"/>
      <c r="J277" s="1"/>
      <c r="K277" s="1"/>
      <c r="L277" s="1"/>
      <c r="M277" s="1"/>
      <c r="N277" s="1"/>
      <c r="O277" s="1"/>
      <c r="P277" s="1"/>
      <c r="Q277" s="1"/>
      <c r="R277" s="1"/>
      <c r="S277" s="1"/>
      <c r="T277" s="1"/>
      <c r="U277" s="1"/>
      <c r="V277" s="1"/>
      <c r="W277" s="1"/>
      <c r="X277" s="1"/>
      <c r="Y277" s="1"/>
      <c r="Z277" s="1"/>
      <c r="AA277" s="1"/>
    </row>
    <row r="278" spans="1:27" ht="15.75" hidden="1" customHeight="1">
      <c r="A278" s="1"/>
      <c r="B278" s="1"/>
      <c r="C278" s="122"/>
      <c r="D278" s="1"/>
      <c r="E278" s="122"/>
      <c r="F278" s="1"/>
      <c r="G278" s="1"/>
      <c r="H278" s="1"/>
      <c r="I278" s="1"/>
      <c r="J278" s="1"/>
      <c r="K278" s="1"/>
      <c r="L278" s="1"/>
      <c r="M278" s="1"/>
      <c r="N278" s="1"/>
      <c r="O278" s="1"/>
      <c r="P278" s="1"/>
      <c r="Q278" s="1"/>
      <c r="R278" s="1"/>
      <c r="S278" s="1"/>
      <c r="T278" s="1"/>
      <c r="U278" s="1"/>
      <c r="V278" s="1"/>
      <c r="W278" s="1"/>
      <c r="X278" s="1"/>
      <c r="Y278" s="1"/>
      <c r="Z278" s="1"/>
      <c r="AA278" s="1"/>
    </row>
    <row r="279" spans="1:27" ht="15.75" hidden="1" customHeight="1">
      <c r="A279" s="1"/>
      <c r="B279" s="1"/>
      <c r="C279" s="122"/>
      <c r="D279" s="1"/>
      <c r="E279" s="122"/>
      <c r="F279" s="1"/>
      <c r="G279" s="1"/>
      <c r="H279" s="1"/>
      <c r="I279" s="1"/>
      <c r="J279" s="1"/>
      <c r="K279" s="1"/>
      <c r="L279" s="1"/>
      <c r="M279" s="1"/>
      <c r="N279" s="1"/>
      <c r="O279" s="1"/>
      <c r="P279" s="1"/>
      <c r="Q279" s="1"/>
      <c r="R279" s="1"/>
      <c r="S279" s="1"/>
      <c r="T279" s="1"/>
      <c r="U279" s="1"/>
      <c r="V279" s="1"/>
      <c r="W279" s="1"/>
      <c r="X279" s="1"/>
      <c r="Y279" s="1"/>
      <c r="Z279" s="1"/>
      <c r="AA279" s="1"/>
    </row>
    <row r="280" spans="1:27" ht="15.75" hidden="1" customHeight="1">
      <c r="A280" s="1"/>
      <c r="B280" s="1"/>
      <c r="C280" s="122"/>
      <c r="D280" s="1"/>
      <c r="E280" s="122"/>
      <c r="F280" s="1"/>
      <c r="G280" s="1"/>
      <c r="H280" s="1"/>
      <c r="I280" s="1"/>
      <c r="J280" s="1"/>
      <c r="K280" s="1"/>
      <c r="L280" s="1"/>
      <c r="M280" s="1"/>
      <c r="N280" s="1"/>
      <c r="O280" s="1"/>
      <c r="P280" s="1"/>
      <c r="Q280" s="1"/>
      <c r="R280" s="1"/>
      <c r="S280" s="1"/>
      <c r="T280" s="1"/>
      <c r="U280" s="1"/>
      <c r="V280" s="1"/>
      <c r="W280" s="1"/>
      <c r="X280" s="1"/>
      <c r="Y280" s="1"/>
      <c r="Z280" s="1"/>
      <c r="AA280" s="1"/>
    </row>
    <row r="281" spans="1:27" ht="15.75" hidden="1" customHeight="1">
      <c r="A281" s="1"/>
      <c r="B281" s="1"/>
      <c r="C281" s="122"/>
      <c r="D281" s="1"/>
      <c r="E281" s="122"/>
      <c r="F281" s="1"/>
      <c r="G281" s="1"/>
      <c r="H281" s="1"/>
      <c r="I281" s="1"/>
      <c r="J281" s="1"/>
      <c r="K281" s="1"/>
      <c r="L281" s="1"/>
      <c r="M281" s="1"/>
      <c r="N281" s="1"/>
      <c r="O281" s="1"/>
      <c r="P281" s="1"/>
      <c r="Q281" s="1"/>
      <c r="R281" s="1"/>
      <c r="S281" s="1"/>
      <c r="T281" s="1"/>
      <c r="U281" s="1"/>
      <c r="V281" s="1"/>
      <c r="W281" s="1"/>
      <c r="X281" s="1"/>
      <c r="Y281" s="1"/>
      <c r="Z281" s="1"/>
      <c r="AA281" s="1"/>
    </row>
    <row r="282" spans="1:27" ht="15.75" hidden="1" customHeight="1">
      <c r="A282" s="1"/>
      <c r="B282" s="1"/>
      <c r="C282" s="122"/>
      <c r="D282" s="1"/>
      <c r="E282" s="122"/>
      <c r="F282" s="1"/>
      <c r="G282" s="1"/>
      <c r="H282" s="1"/>
      <c r="I282" s="1"/>
      <c r="J282" s="1"/>
      <c r="K282" s="1"/>
      <c r="L282" s="1"/>
      <c r="M282" s="1"/>
      <c r="N282" s="1"/>
      <c r="O282" s="1"/>
      <c r="P282" s="1"/>
      <c r="Q282" s="1"/>
      <c r="R282" s="1"/>
      <c r="S282" s="1"/>
      <c r="T282" s="1"/>
      <c r="U282" s="1"/>
      <c r="V282" s="1"/>
      <c r="W282" s="1"/>
      <c r="X282" s="1"/>
      <c r="Y282" s="1"/>
      <c r="Z282" s="1"/>
      <c r="AA282" s="1"/>
    </row>
    <row r="283" spans="1:27" ht="15.75" hidden="1" customHeight="1">
      <c r="A283" s="1"/>
      <c r="B283" s="1"/>
      <c r="C283" s="122"/>
      <c r="D283" s="1"/>
      <c r="E283" s="122"/>
      <c r="F283" s="1"/>
      <c r="G283" s="1"/>
      <c r="H283" s="1"/>
      <c r="I283" s="1"/>
      <c r="J283" s="1"/>
      <c r="K283" s="1"/>
      <c r="L283" s="1"/>
      <c r="M283" s="1"/>
      <c r="N283" s="1"/>
      <c r="O283" s="1"/>
      <c r="P283" s="1"/>
      <c r="Q283" s="1"/>
      <c r="R283" s="1"/>
      <c r="S283" s="1"/>
      <c r="T283" s="1"/>
      <c r="U283" s="1"/>
      <c r="V283" s="1"/>
      <c r="W283" s="1"/>
      <c r="X283" s="1"/>
      <c r="Y283" s="1"/>
      <c r="Z283" s="1"/>
      <c r="AA283" s="1"/>
    </row>
    <row r="284" spans="1:27" ht="15.75" hidden="1" customHeight="1">
      <c r="A284" s="1"/>
      <c r="B284" s="1"/>
      <c r="C284" s="122"/>
      <c r="D284" s="1"/>
      <c r="E284" s="122"/>
      <c r="F284" s="1"/>
      <c r="G284" s="1"/>
      <c r="H284" s="1"/>
      <c r="I284" s="1"/>
      <c r="J284" s="1"/>
      <c r="K284" s="1"/>
      <c r="L284" s="1"/>
      <c r="M284" s="1"/>
      <c r="N284" s="1"/>
      <c r="O284" s="1"/>
      <c r="P284" s="1"/>
      <c r="Q284" s="1"/>
      <c r="R284" s="1"/>
      <c r="S284" s="1"/>
      <c r="T284" s="1"/>
      <c r="U284" s="1"/>
      <c r="V284" s="1"/>
      <c r="W284" s="1"/>
      <c r="X284" s="1"/>
      <c r="Y284" s="1"/>
      <c r="Z284" s="1"/>
      <c r="AA284" s="1"/>
    </row>
    <row r="285" spans="1:27" ht="15.75" hidden="1" customHeight="1">
      <c r="A285" s="1"/>
      <c r="B285" s="1"/>
      <c r="C285" s="122"/>
      <c r="D285" s="1"/>
      <c r="E285" s="122"/>
      <c r="F285" s="1"/>
      <c r="G285" s="1"/>
      <c r="H285" s="1"/>
      <c r="I285" s="1"/>
      <c r="J285" s="1"/>
      <c r="K285" s="1"/>
      <c r="L285" s="1"/>
      <c r="M285" s="1"/>
      <c r="N285" s="1"/>
      <c r="O285" s="1"/>
      <c r="P285" s="1"/>
      <c r="Q285" s="1"/>
      <c r="R285" s="1"/>
      <c r="S285" s="1"/>
      <c r="T285" s="1"/>
      <c r="U285" s="1"/>
      <c r="V285" s="1"/>
      <c r="W285" s="1"/>
      <c r="X285" s="1"/>
      <c r="Y285" s="1"/>
      <c r="Z285" s="1"/>
      <c r="AA285" s="1"/>
    </row>
    <row r="286" spans="1:27" ht="15.75" hidden="1" customHeight="1">
      <c r="A286" s="1"/>
      <c r="B286" s="1"/>
      <c r="C286" s="122"/>
      <c r="D286" s="1"/>
      <c r="E286" s="122"/>
      <c r="F286" s="1"/>
      <c r="G286" s="1"/>
      <c r="H286" s="1"/>
      <c r="I286" s="1"/>
      <c r="J286" s="1"/>
      <c r="K286" s="1"/>
      <c r="L286" s="1"/>
      <c r="M286" s="1"/>
      <c r="N286" s="1"/>
      <c r="O286" s="1"/>
      <c r="P286" s="1"/>
      <c r="Q286" s="1"/>
      <c r="R286" s="1"/>
      <c r="S286" s="1"/>
      <c r="T286" s="1"/>
      <c r="U286" s="1"/>
      <c r="V286" s="1"/>
      <c r="W286" s="1"/>
      <c r="X286" s="1"/>
      <c r="Y286" s="1"/>
      <c r="Z286" s="1"/>
      <c r="AA286" s="1"/>
    </row>
    <row r="287" spans="1:27" ht="15.75" hidden="1" customHeight="1">
      <c r="A287" s="1"/>
      <c r="B287" s="1"/>
      <c r="C287" s="122"/>
      <c r="D287" s="1"/>
      <c r="E287" s="122"/>
      <c r="F287" s="1"/>
      <c r="G287" s="1"/>
      <c r="H287" s="1"/>
      <c r="I287" s="1"/>
      <c r="J287" s="1"/>
      <c r="K287" s="1"/>
      <c r="L287" s="1"/>
      <c r="M287" s="1"/>
      <c r="N287" s="1"/>
      <c r="O287" s="1"/>
      <c r="P287" s="1"/>
      <c r="Q287" s="1"/>
      <c r="R287" s="1"/>
      <c r="S287" s="1"/>
      <c r="T287" s="1"/>
      <c r="U287" s="1"/>
      <c r="V287" s="1"/>
      <c r="W287" s="1"/>
      <c r="X287" s="1"/>
      <c r="Y287" s="1"/>
      <c r="Z287" s="1"/>
      <c r="AA287" s="1"/>
    </row>
    <row r="288" spans="1:27" ht="15.75" hidden="1" customHeight="1">
      <c r="A288" s="1"/>
      <c r="B288" s="1"/>
      <c r="C288" s="122"/>
      <c r="D288" s="1"/>
      <c r="E288" s="122"/>
      <c r="F288" s="1"/>
      <c r="G288" s="1"/>
      <c r="H288" s="1"/>
      <c r="I288" s="1"/>
      <c r="J288" s="1"/>
      <c r="K288" s="1"/>
      <c r="L288" s="1"/>
      <c r="M288" s="1"/>
      <c r="N288" s="1"/>
      <c r="O288" s="1"/>
      <c r="P288" s="1"/>
      <c r="Q288" s="1"/>
      <c r="R288" s="1"/>
      <c r="S288" s="1"/>
      <c r="T288" s="1"/>
      <c r="U288" s="1"/>
      <c r="V288" s="1"/>
      <c r="W288" s="1"/>
      <c r="X288" s="1"/>
      <c r="Y288" s="1"/>
      <c r="Z288" s="1"/>
      <c r="AA288" s="1"/>
    </row>
    <row r="289" spans="1:27" ht="15.75" hidden="1" customHeight="1">
      <c r="A289" s="1"/>
      <c r="B289" s="1"/>
      <c r="C289" s="122"/>
      <c r="D289" s="1"/>
      <c r="E289" s="122"/>
      <c r="F289" s="1"/>
      <c r="G289" s="1"/>
      <c r="H289" s="1"/>
      <c r="I289" s="1"/>
      <c r="J289" s="1"/>
      <c r="K289" s="1"/>
      <c r="L289" s="1"/>
      <c r="M289" s="1"/>
      <c r="N289" s="1"/>
      <c r="O289" s="1"/>
      <c r="P289" s="1"/>
      <c r="Q289" s="1"/>
      <c r="R289" s="1"/>
      <c r="S289" s="1"/>
      <c r="T289" s="1"/>
      <c r="U289" s="1"/>
      <c r="V289" s="1"/>
      <c r="W289" s="1"/>
      <c r="X289" s="1"/>
      <c r="Y289" s="1"/>
      <c r="Z289" s="1"/>
      <c r="AA289" s="1"/>
    </row>
    <row r="290" spans="1:27" ht="15.75" hidden="1" customHeight="1">
      <c r="A290" s="1"/>
      <c r="B290" s="1"/>
      <c r="C290" s="122"/>
      <c r="D290" s="1"/>
      <c r="E290" s="122"/>
      <c r="F290" s="1"/>
      <c r="G290" s="1"/>
      <c r="H290" s="1"/>
      <c r="I290" s="1"/>
      <c r="J290" s="1"/>
      <c r="K290" s="1"/>
      <c r="L290" s="1"/>
      <c r="M290" s="1"/>
      <c r="N290" s="1"/>
      <c r="O290" s="1"/>
      <c r="P290" s="1"/>
      <c r="Q290" s="1"/>
      <c r="R290" s="1"/>
      <c r="S290" s="1"/>
      <c r="T290" s="1"/>
      <c r="U290" s="1"/>
      <c r="V290" s="1"/>
      <c r="W290" s="1"/>
      <c r="X290" s="1"/>
      <c r="Y290" s="1"/>
      <c r="Z290" s="1"/>
      <c r="AA290" s="1"/>
    </row>
    <row r="291" spans="1:27" ht="15.75" hidden="1" customHeight="1">
      <c r="A291" s="1"/>
      <c r="B291" s="1"/>
      <c r="C291" s="122"/>
      <c r="D291" s="1"/>
      <c r="E291" s="122"/>
      <c r="F291" s="1"/>
      <c r="G291" s="1"/>
      <c r="H291" s="1"/>
      <c r="I291" s="1"/>
      <c r="J291" s="1"/>
      <c r="K291" s="1"/>
      <c r="L291" s="1"/>
      <c r="M291" s="1"/>
      <c r="N291" s="1"/>
      <c r="O291" s="1"/>
      <c r="P291" s="1"/>
      <c r="Q291" s="1"/>
      <c r="R291" s="1"/>
      <c r="S291" s="1"/>
      <c r="T291" s="1"/>
      <c r="U291" s="1"/>
      <c r="V291" s="1"/>
      <c r="W291" s="1"/>
      <c r="X291" s="1"/>
      <c r="Y291" s="1"/>
      <c r="Z291" s="1"/>
      <c r="AA291" s="1"/>
    </row>
    <row r="292" spans="1:27" ht="15.75" hidden="1" customHeight="1">
      <c r="A292" s="1"/>
      <c r="B292" s="1"/>
      <c r="C292" s="122"/>
      <c r="D292" s="1"/>
      <c r="E292" s="122"/>
      <c r="F292" s="1"/>
      <c r="G292" s="1"/>
      <c r="H292" s="1"/>
      <c r="I292" s="1"/>
      <c r="J292" s="1"/>
      <c r="K292" s="1"/>
      <c r="L292" s="1"/>
      <c r="M292" s="1"/>
      <c r="N292" s="1"/>
      <c r="O292" s="1"/>
      <c r="P292" s="1"/>
      <c r="Q292" s="1"/>
      <c r="R292" s="1"/>
      <c r="S292" s="1"/>
      <c r="T292" s="1"/>
      <c r="U292" s="1"/>
      <c r="V292" s="1"/>
      <c r="W292" s="1"/>
      <c r="X292" s="1"/>
      <c r="Y292" s="1"/>
      <c r="Z292" s="1"/>
      <c r="AA292" s="1"/>
    </row>
    <row r="293" spans="1:27" ht="15.75" hidden="1" customHeight="1">
      <c r="A293" s="1"/>
      <c r="B293" s="1"/>
      <c r="C293" s="122"/>
      <c r="D293" s="1"/>
      <c r="E293" s="122"/>
      <c r="F293" s="1"/>
      <c r="G293" s="1"/>
      <c r="H293" s="1"/>
      <c r="I293" s="1"/>
      <c r="J293" s="1"/>
      <c r="K293" s="1"/>
      <c r="L293" s="1"/>
      <c r="M293" s="1"/>
      <c r="N293" s="1"/>
      <c r="O293" s="1"/>
      <c r="P293" s="1"/>
      <c r="Q293" s="1"/>
      <c r="R293" s="1"/>
      <c r="S293" s="1"/>
      <c r="T293" s="1"/>
      <c r="U293" s="1"/>
      <c r="V293" s="1"/>
      <c r="W293" s="1"/>
      <c r="X293" s="1"/>
      <c r="Y293" s="1"/>
      <c r="Z293" s="1"/>
      <c r="AA293" s="1"/>
    </row>
    <row r="294" spans="1:27" ht="15.75" hidden="1" customHeight="1">
      <c r="A294" s="1"/>
      <c r="B294" s="1"/>
      <c r="C294" s="122"/>
      <c r="D294" s="1"/>
      <c r="E294" s="122"/>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autoFilter ref="C11:K11" xr:uid="{00000000-0009-0000-0000-000007000000}"/>
  <mergeCells count="2">
    <mergeCell ref="C3:J3"/>
    <mergeCell ref="C9:K9"/>
  </mergeCells>
  <dataValidations count="1">
    <dataValidation type="list" allowBlank="1" showErrorMessage="1" sqref="D12:D61" xr:uid="{00000000-0002-0000-0700-000000000000}">
      <formula1>$E$66:$E$87</formula1>
    </dataValidation>
  </dataValidations>
  <pageMargins left="0.7" right="0.7" top="0.75" bottom="0.75" header="0" footer="0"/>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R1000"/>
  <sheetViews>
    <sheetView showGridLines="0" workbookViewId="0">
      <selection activeCell="C3" sqref="C3:P3"/>
    </sheetView>
  </sheetViews>
  <sheetFormatPr defaultColWidth="14.42578125" defaultRowHeight="15" customHeight="1"/>
  <cols>
    <col min="1" max="2" width="1.42578125" customWidth="1"/>
    <col min="3" max="7" width="25" customWidth="1"/>
    <col min="8" max="8" width="20.28515625" customWidth="1"/>
    <col min="9" max="34" width="11.7109375" customWidth="1"/>
    <col min="35" max="35" width="2.5703125" customWidth="1"/>
    <col min="36" max="36" width="1.85546875" customWidth="1"/>
    <col min="37" max="44" width="12.5703125" hidden="1" customWidth="1"/>
  </cols>
  <sheetData>
    <row r="1" spans="1:44" ht="7.5" customHeight="1">
      <c r="A1" s="487"/>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55"/>
      <c r="AI1" s="1"/>
      <c r="AJ1" s="1"/>
      <c r="AK1" s="1"/>
      <c r="AL1" s="1"/>
      <c r="AM1" s="1"/>
      <c r="AN1" s="1"/>
      <c r="AO1" s="1"/>
      <c r="AP1" s="1"/>
      <c r="AQ1" s="1"/>
      <c r="AR1" s="1"/>
    </row>
    <row r="2" spans="1:44" ht="7.5" customHeight="1">
      <c r="A2" s="1"/>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1"/>
      <c r="AK2" s="1"/>
      <c r="AL2" s="1"/>
      <c r="AM2" s="1"/>
      <c r="AN2" s="1"/>
      <c r="AO2" s="1"/>
      <c r="AP2" s="1"/>
      <c r="AQ2" s="1"/>
      <c r="AR2" s="1"/>
    </row>
    <row r="3" spans="1:44" ht="16.5" customHeight="1">
      <c r="A3" s="1"/>
      <c r="B3" s="7"/>
      <c r="C3" s="483" t="s">
        <v>151</v>
      </c>
      <c r="D3" s="484"/>
      <c r="E3" s="484"/>
      <c r="F3" s="484"/>
      <c r="G3" s="484"/>
      <c r="H3" s="484"/>
      <c r="I3" s="484"/>
      <c r="J3" s="484"/>
      <c r="K3" s="484"/>
      <c r="L3" s="484"/>
      <c r="M3" s="484"/>
      <c r="N3" s="484"/>
      <c r="O3" s="484"/>
      <c r="P3" s="485"/>
      <c r="Q3" s="7"/>
      <c r="R3" s="7"/>
      <c r="S3" s="7"/>
      <c r="T3" s="7"/>
      <c r="U3" s="7"/>
      <c r="V3" s="7"/>
      <c r="W3" s="7"/>
      <c r="X3" s="7"/>
      <c r="Y3" s="7"/>
      <c r="Z3" s="7"/>
      <c r="AA3" s="7"/>
      <c r="AB3" s="7"/>
      <c r="AC3" s="7"/>
      <c r="AD3" s="7"/>
      <c r="AE3" s="7"/>
      <c r="AF3" s="7"/>
      <c r="AG3" s="7"/>
      <c r="AH3" s="7"/>
      <c r="AI3" s="7"/>
      <c r="AJ3" s="1"/>
      <c r="AK3" s="1"/>
      <c r="AL3" s="1"/>
      <c r="AM3" s="1"/>
      <c r="AN3" s="1"/>
      <c r="AO3" s="1"/>
      <c r="AP3" s="1"/>
      <c r="AQ3" s="1"/>
      <c r="AR3" s="1"/>
    </row>
    <row r="4" spans="1:44" ht="7.5" customHeight="1">
      <c r="A4" s="1"/>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1"/>
      <c r="AK4" s="1"/>
      <c r="AL4" s="1"/>
      <c r="AM4" s="1"/>
      <c r="AN4" s="1"/>
      <c r="AO4" s="1"/>
      <c r="AP4" s="1"/>
      <c r="AQ4" s="1"/>
      <c r="AR4" s="1"/>
    </row>
    <row r="5" spans="1:44" ht="15.75" customHeight="1">
      <c r="A5" s="1"/>
      <c r="B5" s="7"/>
      <c r="C5" s="10" t="s">
        <v>21</v>
      </c>
      <c r="D5" s="125" t="str">
        <f>IF('START - AWARD DETAILS'!D13="","",'START - AWARD DETAILS'!D13)</f>
        <v/>
      </c>
      <c r="E5" s="126"/>
      <c r="F5" s="126"/>
      <c r="G5" s="126"/>
      <c r="H5" s="126"/>
      <c r="I5" s="126"/>
      <c r="J5" s="126"/>
      <c r="K5" s="126"/>
      <c r="L5" s="126"/>
      <c r="M5" s="126"/>
      <c r="N5" s="126"/>
      <c r="O5" s="126"/>
      <c r="P5" s="127"/>
      <c r="Q5" s="7"/>
      <c r="R5" s="7"/>
      <c r="S5" s="7"/>
      <c r="T5" s="7"/>
      <c r="U5" s="7"/>
      <c r="V5" s="7"/>
      <c r="W5" s="7"/>
      <c r="X5" s="7"/>
      <c r="Y5" s="7"/>
      <c r="Z5" s="7"/>
      <c r="AA5" s="7"/>
      <c r="AB5" s="7"/>
      <c r="AC5" s="7"/>
      <c r="AD5" s="7"/>
      <c r="AE5" s="7"/>
      <c r="AF5" s="7"/>
      <c r="AG5" s="7"/>
      <c r="AH5" s="7"/>
      <c r="AI5" s="7"/>
      <c r="AJ5" s="1"/>
      <c r="AK5" s="1"/>
      <c r="AL5" s="1"/>
      <c r="AM5" s="1"/>
      <c r="AN5" s="1"/>
      <c r="AO5" s="1"/>
      <c r="AP5" s="1"/>
      <c r="AQ5" s="1"/>
      <c r="AR5" s="1"/>
    </row>
    <row r="6" spans="1:44" ht="7.5" customHeight="1">
      <c r="A6" s="1"/>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1"/>
      <c r="AK6" s="1"/>
      <c r="AL6" s="1"/>
      <c r="AM6" s="1"/>
      <c r="AN6" s="1"/>
      <c r="AO6" s="1"/>
      <c r="AP6" s="1"/>
      <c r="AQ6" s="1"/>
      <c r="AR6" s="1"/>
    </row>
    <row r="7" spans="1:44" ht="15.75" customHeight="1">
      <c r="A7" s="1"/>
      <c r="B7" s="7"/>
      <c r="C7" s="10" t="s">
        <v>22</v>
      </c>
      <c r="D7" s="129" t="str">
        <f>IF('START - AWARD DETAILS'!D14="","",'START - AWARD DETAILS'!D14)</f>
        <v/>
      </c>
      <c r="E7" s="126"/>
      <c r="F7" s="126"/>
      <c r="G7" s="126"/>
      <c r="H7" s="126"/>
      <c r="I7" s="126"/>
      <c r="J7" s="126"/>
      <c r="K7" s="126"/>
      <c r="L7" s="126"/>
      <c r="M7" s="126"/>
      <c r="N7" s="126"/>
      <c r="O7" s="126"/>
      <c r="P7" s="127"/>
      <c r="Q7" s="7"/>
      <c r="R7" s="7"/>
      <c r="S7" s="7"/>
      <c r="T7" s="7"/>
      <c r="U7" s="7"/>
      <c r="V7" s="7"/>
      <c r="W7" s="7"/>
      <c r="X7" s="7"/>
      <c r="Y7" s="7"/>
      <c r="Z7" s="7"/>
      <c r="AA7" s="7"/>
      <c r="AB7" s="7"/>
      <c r="AC7" s="7"/>
      <c r="AD7" s="7"/>
      <c r="AE7" s="7"/>
      <c r="AF7" s="7"/>
      <c r="AG7" s="7"/>
      <c r="AH7" s="7"/>
      <c r="AI7" s="7"/>
      <c r="AJ7" s="1"/>
      <c r="AK7" s="1"/>
      <c r="AL7" s="1"/>
      <c r="AM7" s="1"/>
      <c r="AN7" s="1"/>
      <c r="AO7" s="1"/>
      <c r="AP7" s="1"/>
      <c r="AQ7" s="1"/>
      <c r="AR7" s="1"/>
    </row>
    <row r="8" spans="1:44" ht="7.5" customHeight="1">
      <c r="A8" s="1"/>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1"/>
      <c r="AK8" s="1"/>
      <c r="AL8" s="1"/>
      <c r="AM8" s="1"/>
      <c r="AN8" s="1"/>
      <c r="AO8" s="1"/>
      <c r="AP8" s="1"/>
      <c r="AQ8" s="1"/>
      <c r="AR8" s="1"/>
    </row>
    <row r="9" spans="1:44" ht="255" customHeight="1">
      <c r="A9" s="1"/>
      <c r="B9" s="7"/>
      <c r="C9" s="474" t="s">
        <v>152</v>
      </c>
      <c r="D9" s="458"/>
      <c r="E9" s="458"/>
      <c r="F9" s="458"/>
      <c r="G9" s="458"/>
      <c r="H9" s="458"/>
      <c r="I9" s="458"/>
      <c r="J9" s="458"/>
      <c r="K9" s="458"/>
      <c r="L9" s="458"/>
      <c r="M9" s="458"/>
      <c r="N9" s="458"/>
      <c r="O9" s="458"/>
      <c r="P9" s="460"/>
      <c r="Q9" s="7"/>
      <c r="R9" s="7"/>
      <c r="S9" s="7"/>
      <c r="T9" s="7"/>
      <c r="U9" s="7"/>
      <c r="V9" s="7"/>
      <c r="W9" s="7"/>
      <c r="X9" s="7"/>
      <c r="Y9" s="7"/>
      <c r="Z9" s="7"/>
      <c r="AA9" s="7"/>
      <c r="AB9" s="7"/>
      <c r="AC9" s="7"/>
      <c r="AD9" s="7"/>
      <c r="AE9" s="7"/>
      <c r="AF9" s="7"/>
      <c r="AG9" s="7"/>
      <c r="AH9" s="7"/>
      <c r="AI9" s="7"/>
      <c r="AJ9" s="1"/>
      <c r="AK9" s="1"/>
      <c r="AL9" s="1"/>
      <c r="AM9" s="1"/>
      <c r="AN9" s="1"/>
      <c r="AO9" s="1"/>
      <c r="AP9" s="1"/>
      <c r="AQ9" s="1"/>
      <c r="AR9" s="1"/>
    </row>
    <row r="10" spans="1:44" ht="7.5" customHeight="1">
      <c r="A10" s="1"/>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1"/>
      <c r="AK10" s="1"/>
      <c r="AL10" s="1"/>
      <c r="AM10" s="1"/>
      <c r="AN10" s="1"/>
      <c r="AO10" s="1"/>
      <c r="AP10" s="1"/>
      <c r="AQ10" s="1"/>
      <c r="AR10" s="1"/>
    </row>
    <row r="11" spans="1:44" ht="7.5" customHeight="1">
      <c r="A11" s="1"/>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1"/>
      <c r="AK11" s="1"/>
      <c r="AL11" s="1"/>
      <c r="AM11" s="1"/>
      <c r="AN11" s="1"/>
      <c r="AO11" s="1"/>
      <c r="AP11" s="1"/>
      <c r="AQ11" s="1"/>
      <c r="AR11" s="1"/>
    </row>
    <row r="12" spans="1:44" ht="45" customHeight="1">
      <c r="A12" s="1"/>
      <c r="B12" s="7"/>
      <c r="C12" s="156" t="s">
        <v>153</v>
      </c>
      <c r="D12" s="157" t="s">
        <v>69</v>
      </c>
      <c r="E12" s="158" t="s">
        <v>154</v>
      </c>
      <c r="F12" s="158" t="s">
        <v>113</v>
      </c>
      <c r="G12" s="157" t="s">
        <v>114</v>
      </c>
      <c r="H12" s="159" t="s">
        <v>118</v>
      </c>
      <c r="I12" s="160" t="s">
        <v>155</v>
      </c>
      <c r="J12" s="160" t="s">
        <v>156</v>
      </c>
      <c r="K12" s="161" t="s">
        <v>157</v>
      </c>
      <c r="L12" s="162" t="s">
        <v>158</v>
      </c>
      <c r="M12" s="163" t="s">
        <v>159</v>
      </c>
      <c r="N12" s="160" t="s">
        <v>160</v>
      </c>
      <c r="O12" s="160" t="s">
        <v>161</v>
      </c>
      <c r="P12" s="162" t="s">
        <v>162</v>
      </c>
      <c r="Q12" s="162" t="s">
        <v>163</v>
      </c>
      <c r="R12" s="163" t="s">
        <v>164</v>
      </c>
      <c r="S12" s="163" t="s">
        <v>165</v>
      </c>
      <c r="T12" s="163" t="s">
        <v>166</v>
      </c>
      <c r="U12" s="162" t="s">
        <v>167</v>
      </c>
      <c r="V12" s="162" t="s">
        <v>168</v>
      </c>
      <c r="W12" s="163" t="s">
        <v>169</v>
      </c>
      <c r="X12" s="164" t="s">
        <v>170</v>
      </c>
      <c r="Y12" s="164" t="s">
        <v>171</v>
      </c>
      <c r="Z12" s="162" t="s">
        <v>172</v>
      </c>
      <c r="AA12" s="162" t="s">
        <v>173</v>
      </c>
      <c r="AB12" s="163" t="s">
        <v>174</v>
      </c>
      <c r="AC12" s="163" t="s">
        <v>175</v>
      </c>
      <c r="AD12" s="165" t="s">
        <v>176</v>
      </c>
      <c r="AE12" s="162" t="s">
        <v>177</v>
      </c>
      <c r="AF12" s="166" t="s">
        <v>178</v>
      </c>
      <c r="AG12" s="167" t="s">
        <v>179</v>
      </c>
      <c r="AH12" s="168" t="s">
        <v>180</v>
      </c>
      <c r="AI12" s="7"/>
      <c r="AJ12" s="1"/>
      <c r="AK12" s="1"/>
      <c r="AL12" s="1"/>
      <c r="AM12" s="1"/>
      <c r="AN12" s="1"/>
      <c r="AO12" s="1"/>
      <c r="AP12" s="1"/>
      <c r="AQ12" s="1"/>
      <c r="AR12" s="1"/>
    </row>
    <row r="13" spans="1:44">
      <c r="A13" s="1"/>
      <c r="B13" s="7"/>
      <c r="C13" s="169" t="str">
        <f>IF('1. Staff Posts and Salaries'!C12="","",'1. Staff Posts and Salaries'!C12)</f>
        <v/>
      </c>
      <c r="D13" s="170" t="str">
        <f>IF('1. Staff Posts and Salaries'!D12="","",'1. Staff Posts and Salaries'!D12)</f>
        <v/>
      </c>
      <c r="E13" s="141" t="str">
        <f>IF('1. Staff Posts and Salaries'!E12="","",'1. Staff Posts and Salaries'!E12)</f>
        <v/>
      </c>
      <c r="F13" s="141" t="str">
        <f>IF('1. Staff Posts and Salaries'!F12="","",'1. Staff Posts and Salaries'!F12)</f>
        <v/>
      </c>
      <c r="G13" s="141" t="str">
        <f>IF('1. Staff Posts and Salaries'!G12="","",'1. Staff Posts and Salaries'!G12)</f>
        <v/>
      </c>
      <c r="H13" s="141" t="str">
        <f>IF('1. Staff Posts and Salaries'!H12="","",'1. Staff Posts and Salaries'!K12)</f>
        <v/>
      </c>
      <c r="I13" s="171"/>
      <c r="J13" s="172"/>
      <c r="K13" s="173">
        <f t="shared" ref="K13:K62" si="0">IFERROR(I13*J13/12,0)</f>
        <v>0</v>
      </c>
      <c r="L13" s="174">
        <f>IFERROR('1. Staff Posts and Salaries'!$J12*K13*$H13,0)</f>
        <v>0</v>
      </c>
      <c r="M13" s="175"/>
      <c r="N13" s="171"/>
      <c r="O13" s="172"/>
      <c r="P13" s="173">
        <f t="shared" ref="P13:P62" si="1">IFERROR(N13*O13/12,0)</f>
        <v>0</v>
      </c>
      <c r="Q13" s="174">
        <f>IFERROR('1. Staff Posts and Salaries'!$J12*(1+SUM($M13))*P13*$H13,0)</f>
        <v>0</v>
      </c>
      <c r="R13" s="175"/>
      <c r="S13" s="171"/>
      <c r="T13" s="172"/>
      <c r="U13" s="173">
        <f t="shared" ref="U13:U62" si="2">IFERROR(S13*T13/12,0)</f>
        <v>0</v>
      </c>
      <c r="V13" s="174">
        <f>IFERROR('1. Staff Posts and Salaries'!$J12*(1+SUM($M13))*(1+SUM($R13))*U13*$H13,0)</f>
        <v>0</v>
      </c>
      <c r="W13" s="175"/>
      <c r="X13" s="171"/>
      <c r="Y13" s="172"/>
      <c r="Z13" s="173">
        <f t="shared" ref="Z13:Z62" si="3">IFERROR(X13*Y13/12,0)</f>
        <v>0</v>
      </c>
      <c r="AA13" s="174">
        <f>IFERROR('1. Staff Posts and Salaries'!$J12*(1+SUM($M13))*(1+SUM($R13))*(1+SUM($W13))*Z13*$H13,0)</f>
        <v>0</v>
      </c>
      <c r="AB13" s="175"/>
      <c r="AC13" s="171"/>
      <c r="AD13" s="172"/>
      <c r="AE13" s="173">
        <f>IFERROR(AC13*AD13/12,0)</f>
        <v>0</v>
      </c>
      <c r="AF13" s="174">
        <f>IFERROR('1. Staff Posts and Salaries'!$J12*(1+SUM($M13))*(1+SUM($R13))*(1+SUM($W13))*(1+SUM($AB13))*AE13*$H13,0)</f>
        <v>0</v>
      </c>
      <c r="AG13" s="176">
        <f t="shared" ref="AG13:AH13" si="4">AE13+Z13+U13+P13+K13</f>
        <v>0</v>
      </c>
      <c r="AH13" s="177">
        <f t="shared" si="4"/>
        <v>0</v>
      </c>
      <c r="AI13" s="7"/>
      <c r="AJ13" s="1"/>
      <c r="AK13" s="1"/>
      <c r="AL13" s="1"/>
      <c r="AM13" s="1"/>
      <c r="AN13" s="1"/>
      <c r="AO13" s="1"/>
      <c r="AP13" s="1"/>
      <c r="AQ13" s="1"/>
      <c r="AR13" s="1"/>
    </row>
    <row r="14" spans="1:44">
      <c r="A14" s="1"/>
      <c r="B14" s="7"/>
      <c r="C14" s="169" t="str">
        <f>IF('1. Staff Posts and Salaries'!C13="","",'1. Staff Posts and Salaries'!C13)</f>
        <v/>
      </c>
      <c r="D14" s="170" t="str">
        <f>IF('1. Staff Posts and Salaries'!D13="","",'1. Staff Posts and Salaries'!D13)</f>
        <v/>
      </c>
      <c r="E14" s="141" t="str">
        <f>IF('1. Staff Posts and Salaries'!E13="","",'1. Staff Posts and Salaries'!E13)</f>
        <v/>
      </c>
      <c r="F14" s="141" t="str">
        <f>IF('1. Staff Posts and Salaries'!F13="","",'1. Staff Posts and Salaries'!F13)</f>
        <v/>
      </c>
      <c r="G14" s="141" t="str">
        <f>IF('1. Staff Posts and Salaries'!G13="","",'1. Staff Posts and Salaries'!G13)</f>
        <v/>
      </c>
      <c r="H14" s="141" t="str">
        <f>IF('1. Staff Posts and Salaries'!H13="","",'1. Staff Posts and Salaries'!K13)</f>
        <v/>
      </c>
      <c r="I14" s="171"/>
      <c r="J14" s="172"/>
      <c r="K14" s="178">
        <f t="shared" si="0"/>
        <v>0</v>
      </c>
      <c r="L14" s="174">
        <f>IFERROR('1. Staff Posts and Salaries'!$J13*K14*$H14,0)</f>
        <v>0</v>
      </c>
      <c r="M14" s="179"/>
      <c r="N14" s="171"/>
      <c r="O14" s="172"/>
      <c r="P14" s="173">
        <f t="shared" si="1"/>
        <v>0</v>
      </c>
      <c r="Q14" s="174">
        <f>IFERROR('1. Staff Posts and Salaries'!$J13*(1+SUM($M14))*P14*$H14,0)</f>
        <v>0</v>
      </c>
      <c r="R14" s="179"/>
      <c r="S14" s="171"/>
      <c r="T14" s="172"/>
      <c r="U14" s="173">
        <f t="shared" si="2"/>
        <v>0</v>
      </c>
      <c r="V14" s="174">
        <f>IFERROR('1. Staff Posts and Salaries'!$J13*(1+SUM($M14))*(1+SUM($R14))*U14*$H14,0)</f>
        <v>0</v>
      </c>
      <c r="W14" s="179"/>
      <c r="X14" s="171"/>
      <c r="Y14" s="172"/>
      <c r="Z14" s="173">
        <f t="shared" si="3"/>
        <v>0</v>
      </c>
      <c r="AA14" s="174">
        <f>IFERROR('1. Staff Posts and Salaries'!$J13*(1+SUM($M14))*(1+SUM($R14))*(1+SUM($W14))*Z14*$H14,0)</f>
        <v>0</v>
      </c>
      <c r="AB14" s="179"/>
      <c r="AC14" s="171"/>
      <c r="AD14" s="172"/>
      <c r="AE14" s="178">
        <f t="shared" ref="AE14:AE62" si="5">IFERROR(AC14*AD14/12,"0%")</f>
        <v>0</v>
      </c>
      <c r="AF14" s="174">
        <f>IFERROR('1. Staff Posts and Salaries'!$J13*(1+SUM($M14))*(1+SUM($R14))*(1+SUM($W14))*(1+SUM($AB14))*AE14*$H14,0)</f>
        <v>0</v>
      </c>
      <c r="AG14" s="180">
        <f t="shared" ref="AG14:AH14" si="6">AE14+Z14+U14+P14+K14</f>
        <v>0</v>
      </c>
      <c r="AH14" s="181">
        <f t="shared" si="6"/>
        <v>0</v>
      </c>
      <c r="AI14" s="7"/>
      <c r="AJ14" s="1"/>
      <c r="AK14" s="1"/>
      <c r="AL14" s="1"/>
      <c r="AM14" s="1"/>
      <c r="AN14" s="1"/>
      <c r="AO14" s="1"/>
      <c r="AP14" s="1"/>
      <c r="AQ14" s="1"/>
      <c r="AR14" s="1"/>
    </row>
    <row r="15" spans="1:44">
      <c r="A15" s="1"/>
      <c r="B15" s="7"/>
      <c r="C15" s="169" t="str">
        <f>IF('1. Staff Posts and Salaries'!C14="","",'1. Staff Posts and Salaries'!C14)</f>
        <v/>
      </c>
      <c r="D15" s="170" t="str">
        <f>IF('1. Staff Posts and Salaries'!D14="","",'1. Staff Posts and Salaries'!D14)</f>
        <v/>
      </c>
      <c r="E15" s="141" t="str">
        <f>IF('1. Staff Posts and Salaries'!E14="","",'1. Staff Posts and Salaries'!E14)</f>
        <v/>
      </c>
      <c r="F15" s="141" t="str">
        <f>IF('1. Staff Posts and Salaries'!F14="","",'1. Staff Posts and Salaries'!F14)</f>
        <v/>
      </c>
      <c r="G15" s="141" t="str">
        <f>IF('1. Staff Posts and Salaries'!G14="","",'1. Staff Posts and Salaries'!G14)</f>
        <v/>
      </c>
      <c r="H15" s="141" t="str">
        <f>IF('1. Staff Posts and Salaries'!H14="","",'1. Staff Posts and Salaries'!K14)</f>
        <v/>
      </c>
      <c r="I15" s="171"/>
      <c r="J15" s="172"/>
      <c r="K15" s="178">
        <f t="shared" si="0"/>
        <v>0</v>
      </c>
      <c r="L15" s="174">
        <f>IFERROR('1. Staff Posts and Salaries'!$J14*K15*$H15,0)</f>
        <v>0</v>
      </c>
      <c r="M15" s="179"/>
      <c r="N15" s="171"/>
      <c r="O15" s="172"/>
      <c r="P15" s="173">
        <f t="shared" si="1"/>
        <v>0</v>
      </c>
      <c r="Q15" s="174">
        <f>IFERROR('1. Staff Posts and Salaries'!$J14*(1+SUM($M15))*P15*$H15,0)</f>
        <v>0</v>
      </c>
      <c r="R15" s="179"/>
      <c r="S15" s="171"/>
      <c r="T15" s="172"/>
      <c r="U15" s="173">
        <f t="shared" si="2"/>
        <v>0</v>
      </c>
      <c r="V15" s="174">
        <f>IFERROR('1. Staff Posts and Salaries'!$J14*(1+SUM($M15))*(1+SUM($R15))*U15*$H15,0)</f>
        <v>0</v>
      </c>
      <c r="W15" s="179"/>
      <c r="X15" s="171"/>
      <c r="Y15" s="172"/>
      <c r="Z15" s="173">
        <f t="shared" si="3"/>
        <v>0</v>
      </c>
      <c r="AA15" s="174">
        <f>IFERROR('1. Staff Posts and Salaries'!$J14*(1+SUM($M15))*(1+SUM($R15))*(1+SUM($W15))*Z15*$H15,0)</f>
        <v>0</v>
      </c>
      <c r="AB15" s="179"/>
      <c r="AC15" s="171"/>
      <c r="AD15" s="172"/>
      <c r="AE15" s="178">
        <f t="shared" si="5"/>
        <v>0</v>
      </c>
      <c r="AF15" s="174">
        <f>IFERROR('1. Staff Posts and Salaries'!$J14*(1+SUM($M15))*(1+SUM($R15))*(1+SUM($W15))*(1+SUM($AB15))*AE15*$H15,0)</f>
        <v>0</v>
      </c>
      <c r="AG15" s="180">
        <f t="shared" ref="AG15:AH15" si="7">AE15+Z15+U15+P15+K15</f>
        <v>0</v>
      </c>
      <c r="AH15" s="181">
        <f t="shared" si="7"/>
        <v>0</v>
      </c>
      <c r="AI15" s="7"/>
      <c r="AJ15" s="1"/>
      <c r="AK15" s="1"/>
      <c r="AL15" s="1"/>
      <c r="AM15" s="1"/>
      <c r="AN15" s="1"/>
      <c r="AO15" s="1"/>
      <c r="AP15" s="1"/>
      <c r="AQ15" s="1"/>
      <c r="AR15" s="1"/>
    </row>
    <row r="16" spans="1:44">
      <c r="A16" s="1"/>
      <c r="B16" s="7"/>
      <c r="C16" s="169" t="str">
        <f>IF('1. Staff Posts and Salaries'!C15="","",'1. Staff Posts and Salaries'!C15)</f>
        <v/>
      </c>
      <c r="D16" s="170" t="str">
        <f>IF('1. Staff Posts and Salaries'!D15="","",'1. Staff Posts and Salaries'!D15)</f>
        <v/>
      </c>
      <c r="E16" s="141" t="str">
        <f>IF('1. Staff Posts and Salaries'!E15="","",'1. Staff Posts and Salaries'!E15)</f>
        <v/>
      </c>
      <c r="F16" s="141" t="str">
        <f>IF('1. Staff Posts and Salaries'!F15="","",'1. Staff Posts and Salaries'!F15)</f>
        <v/>
      </c>
      <c r="G16" s="141" t="str">
        <f>IF('1. Staff Posts and Salaries'!G15="","",'1. Staff Posts and Salaries'!G15)</f>
        <v/>
      </c>
      <c r="H16" s="141" t="str">
        <f>IF('1. Staff Posts and Salaries'!H15="","",'1. Staff Posts and Salaries'!K15)</f>
        <v/>
      </c>
      <c r="I16" s="171"/>
      <c r="J16" s="172"/>
      <c r="K16" s="178">
        <f t="shared" si="0"/>
        <v>0</v>
      </c>
      <c r="L16" s="174">
        <f>IFERROR('1. Staff Posts and Salaries'!$J15*K16*$H16,0)</f>
        <v>0</v>
      </c>
      <c r="M16" s="179"/>
      <c r="N16" s="171"/>
      <c r="O16" s="172"/>
      <c r="P16" s="173">
        <f t="shared" si="1"/>
        <v>0</v>
      </c>
      <c r="Q16" s="174">
        <f>IFERROR('1. Staff Posts and Salaries'!$J15*(1+SUM($M16))*P16*$H16,0)</f>
        <v>0</v>
      </c>
      <c r="R16" s="179"/>
      <c r="S16" s="171"/>
      <c r="T16" s="172"/>
      <c r="U16" s="173">
        <f t="shared" si="2"/>
        <v>0</v>
      </c>
      <c r="V16" s="174">
        <f>IFERROR('1. Staff Posts and Salaries'!$J15*(1+SUM($M16))*(1+SUM($R16))*U16*$H16,0)</f>
        <v>0</v>
      </c>
      <c r="W16" s="179"/>
      <c r="X16" s="171"/>
      <c r="Y16" s="172"/>
      <c r="Z16" s="173">
        <f t="shared" si="3"/>
        <v>0</v>
      </c>
      <c r="AA16" s="174">
        <f>IFERROR('1. Staff Posts and Salaries'!$J15*(1+SUM($M16))*(1+SUM($R16))*(1+SUM($W16))*Z16*$H16,0)</f>
        <v>0</v>
      </c>
      <c r="AB16" s="179"/>
      <c r="AC16" s="171"/>
      <c r="AD16" s="172"/>
      <c r="AE16" s="178">
        <f t="shared" si="5"/>
        <v>0</v>
      </c>
      <c r="AF16" s="174">
        <f>IFERROR('1. Staff Posts and Salaries'!$J15*(1+SUM($M16))*(1+SUM($R16))*(1+SUM($W16))*(1+SUM($AB16))*AE16*$H16,0)</f>
        <v>0</v>
      </c>
      <c r="AG16" s="180">
        <f t="shared" ref="AG16:AH16" si="8">AE16+Z16+U16+P16+K16</f>
        <v>0</v>
      </c>
      <c r="AH16" s="181">
        <f t="shared" si="8"/>
        <v>0</v>
      </c>
      <c r="AI16" s="7"/>
      <c r="AJ16" s="1"/>
      <c r="AK16" s="1"/>
      <c r="AL16" s="1"/>
      <c r="AM16" s="1"/>
      <c r="AN16" s="1"/>
      <c r="AO16" s="1"/>
      <c r="AP16" s="1"/>
      <c r="AQ16" s="1"/>
      <c r="AR16" s="1"/>
    </row>
    <row r="17" spans="1:44">
      <c r="A17" s="1"/>
      <c r="B17" s="7"/>
      <c r="C17" s="169" t="str">
        <f>IF('1. Staff Posts and Salaries'!C16="","",'1. Staff Posts and Salaries'!C16)</f>
        <v/>
      </c>
      <c r="D17" s="170" t="str">
        <f>IF('1. Staff Posts and Salaries'!D16="","",'1. Staff Posts and Salaries'!D16)</f>
        <v/>
      </c>
      <c r="E17" s="141" t="str">
        <f>IF('1. Staff Posts and Salaries'!E16="","",'1. Staff Posts and Salaries'!E16)</f>
        <v/>
      </c>
      <c r="F17" s="141" t="str">
        <f>IF('1. Staff Posts and Salaries'!F16="","",'1. Staff Posts and Salaries'!F16)</f>
        <v/>
      </c>
      <c r="G17" s="141" t="str">
        <f>IF('1. Staff Posts and Salaries'!G16="","",'1. Staff Posts and Salaries'!G16)</f>
        <v/>
      </c>
      <c r="H17" s="141" t="str">
        <f>IF('1. Staff Posts and Salaries'!H16="","",'1. Staff Posts and Salaries'!K16)</f>
        <v/>
      </c>
      <c r="I17" s="171"/>
      <c r="J17" s="172"/>
      <c r="K17" s="178">
        <f t="shared" si="0"/>
        <v>0</v>
      </c>
      <c r="L17" s="174">
        <f>IFERROR('1. Staff Posts and Salaries'!$J16*K17*$H17,0)</f>
        <v>0</v>
      </c>
      <c r="M17" s="179"/>
      <c r="N17" s="171"/>
      <c r="O17" s="172"/>
      <c r="P17" s="173">
        <f t="shared" si="1"/>
        <v>0</v>
      </c>
      <c r="Q17" s="174">
        <f>IFERROR('1. Staff Posts and Salaries'!$J16*(1+SUM($M17))*P17*$H17,0)</f>
        <v>0</v>
      </c>
      <c r="R17" s="179"/>
      <c r="S17" s="171"/>
      <c r="T17" s="172"/>
      <c r="U17" s="173">
        <f t="shared" si="2"/>
        <v>0</v>
      </c>
      <c r="V17" s="174">
        <f>IFERROR('1. Staff Posts and Salaries'!$J16*(1+SUM($M17))*(1+SUM($R17))*U17*$H17,0)</f>
        <v>0</v>
      </c>
      <c r="W17" s="179"/>
      <c r="X17" s="171"/>
      <c r="Y17" s="172"/>
      <c r="Z17" s="173">
        <f t="shared" si="3"/>
        <v>0</v>
      </c>
      <c r="AA17" s="174">
        <f>IFERROR('1. Staff Posts and Salaries'!$J16*(1+SUM($M17))*(1+SUM($R17))*(1+SUM($W17))*Z17*$H17,0)</f>
        <v>0</v>
      </c>
      <c r="AB17" s="179"/>
      <c r="AC17" s="171"/>
      <c r="AD17" s="172"/>
      <c r="AE17" s="178">
        <f t="shared" si="5"/>
        <v>0</v>
      </c>
      <c r="AF17" s="174">
        <f>IFERROR('1. Staff Posts and Salaries'!$J16*(1+SUM($M17))*(1+SUM($R17))*(1+SUM($W17))*(1+SUM($AB17))*AE17*$H17,0)</f>
        <v>0</v>
      </c>
      <c r="AG17" s="180">
        <f t="shared" ref="AG17:AH17" si="9">AE17+Z17+U17+P17+K17</f>
        <v>0</v>
      </c>
      <c r="AH17" s="181">
        <f t="shared" si="9"/>
        <v>0</v>
      </c>
      <c r="AI17" s="7"/>
      <c r="AJ17" s="1"/>
      <c r="AK17" s="1"/>
      <c r="AL17" s="1"/>
      <c r="AM17" s="1"/>
      <c r="AN17" s="1"/>
      <c r="AO17" s="1"/>
      <c r="AP17" s="1"/>
      <c r="AQ17" s="1"/>
      <c r="AR17" s="1"/>
    </row>
    <row r="18" spans="1:44">
      <c r="A18" s="1"/>
      <c r="B18" s="7"/>
      <c r="C18" s="169" t="str">
        <f>IF('1. Staff Posts and Salaries'!C17="","",'1. Staff Posts and Salaries'!C17)</f>
        <v/>
      </c>
      <c r="D18" s="170" t="str">
        <f>IF('1. Staff Posts and Salaries'!D17="","",'1. Staff Posts and Salaries'!D17)</f>
        <v/>
      </c>
      <c r="E18" s="141" t="str">
        <f>IF('1. Staff Posts and Salaries'!E17="","",'1. Staff Posts and Salaries'!E17)</f>
        <v/>
      </c>
      <c r="F18" s="141" t="str">
        <f>IF('1. Staff Posts and Salaries'!F17="","",'1. Staff Posts and Salaries'!F17)</f>
        <v/>
      </c>
      <c r="G18" s="141" t="str">
        <f>IF('1. Staff Posts and Salaries'!G17="","",'1. Staff Posts and Salaries'!G17)</f>
        <v/>
      </c>
      <c r="H18" s="141" t="str">
        <f>IF('1. Staff Posts and Salaries'!H17="","",'1. Staff Posts and Salaries'!K17)</f>
        <v/>
      </c>
      <c r="I18" s="171"/>
      <c r="J18" s="172"/>
      <c r="K18" s="178">
        <f t="shared" si="0"/>
        <v>0</v>
      </c>
      <c r="L18" s="174">
        <f>IFERROR('1. Staff Posts and Salaries'!$J17*K18*$H18,0)</f>
        <v>0</v>
      </c>
      <c r="M18" s="179"/>
      <c r="N18" s="171"/>
      <c r="O18" s="172"/>
      <c r="P18" s="173">
        <f t="shared" si="1"/>
        <v>0</v>
      </c>
      <c r="Q18" s="174">
        <f>IFERROR('1. Staff Posts and Salaries'!$J17*(1+SUM($M18))*P18*$H18,0)</f>
        <v>0</v>
      </c>
      <c r="R18" s="179"/>
      <c r="S18" s="171"/>
      <c r="T18" s="172"/>
      <c r="U18" s="173">
        <f t="shared" si="2"/>
        <v>0</v>
      </c>
      <c r="V18" s="174">
        <f>IFERROR('1. Staff Posts and Salaries'!$J17*(1+SUM($M18))*(1+SUM($R18))*U18*$H18,0)</f>
        <v>0</v>
      </c>
      <c r="W18" s="179"/>
      <c r="X18" s="171"/>
      <c r="Y18" s="172"/>
      <c r="Z18" s="173">
        <f t="shared" si="3"/>
        <v>0</v>
      </c>
      <c r="AA18" s="174">
        <f>IFERROR('1. Staff Posts and Salaries'!$J17*(1+SUM($M18))*(1+SUM($R18))*(1+SUM($W18))*Z18*$H18,0)</f>
        <v>0</v>
      </c>
      <c r="AB18" s="179"/>
      <c r="AC18" s="171"/>
      <c r="AD18" s="172"/>
      <c r="AE18" s="178">
        <f t="shared" si="5"/>
        <v>0</v>
      </c>
      <c r="AF18" s="174">
        <f>IFERROR('1. Staff Posts and Salaries'!$J17*(1+SUM($M18))*(1+SUM($R18))*(1+SUM($W18))*(1+SUM($AB18))*AE18*$H18,0)</f>
        <v>0</v>
      </c>
      <c r="AG18" s="180">
        <f t="shared" ref="AG18:AH18" si="10">AE18+Z18+U18+P18+K18</f>
        <v>0</v>
      </c>
      <c r="AH18" s="181">
        <f t="shared" si="10"/>
        <v>0</v>
      </c>
      <c r="AI18" s="7"/>
      <c r="AJ18" s="1"/>
      <c r="AK18" s="1"/>
      <c r="AL18" s="1"/>
      <c r="AM18" s="1"/>
      <c r="AN18" s="1"/>
      <c r="AO18" s="1"/>
      <c r="AP18" s="1"/>
      <c r="AQ18" s="1"/>
      <c r="AR18" s="1"/>
    </row>
    <row r="19" spans="1:44">
      <c r="A19" s="1"/>
      <c r="B19" s="7"/>
      <c r="C19" s="169" t="str">
        <f>IF('1. Staff Posts and Salaries'!C18="","",'1. Staff Posts and Salaries'!C18)</f>
        <v/>
      </c>
      <c r="D19" s="170" t="str">
        <f>IF('1. Staff Posts and Salaries'!D18="","",'1. Staff Posts and Salaries'!D18)</f>
        <v/>
      </c>
      <c r="E19" s="141" t="str">
        <f>IF('1. Staff Posts and Salaries'!E18="","",'1. Staff Posts and Salaries'!E18)</f>
        <v/>
      </c>
      <c r="F19" s="141" t="str">
        <f>IF('1. Staff Posts and Salaries'!F18="","",'1. Staff Posts and Salaries'!F18)</f>
        <v/>
      </c>
      <c r="G19" s="141" t="str">
        <f>IF('1. Staff Posts and Salaries'!G18="","",'1. Staff Posts and Salaries'!G18)</f>
        <v/>
      </c>
      <c r="H19" s="141" t="str">
        <f>IF('1. Staff Posts and Salaries'!H18="","",'1. Staff Posts and Salaries'!K18)</f>
        <v/>
      </c>
      <c r="I19" s="171"/>
      <c r="J19" s="172"/>
      <c r="K19" s="178">
        <f t="shared" si="0"/>
        <v>0</v>
      </c>
      <c r="L19" s="174">
        <f>IFERROR('1. Staff Posts and Salaries'!$J18*K19*$H19,0)</f>
        <v>0</v>
      </c>
      <c r="M19" s="179"/>
      <c r="N19" s="171"/>
      <c r="O19" s="172"/>
      <c r="P19" s="173">
        <f t="shared" si="1"/>
        <v>0</v>
      </c>
      <c r="Q19" s="174">
        <f>IFERROR('1. Staff Posts and Salaries'!$J18*(1+SUM($M19))*P19*$H19,0)</f>
        <v>0</v>
      </c>
      <c r="R19" s="179"/>
      <c r="S19" s="171"/>
      <c r="T19" s="172"/>
      <c r="U19" s="173">
        <f t="shared" si="2"/>
        <v>0</v>
      </c>
      <c r="V19" s="174">
        <f>IFERROR('1. Staff Posts and Salaries'!$J18*(1+SUM($M19))*(1+SUM($R19))*U19*$H19,0)</f>
        <v>0</v>
      </c>
      <c r="W19" s="179"/>
      <c r="X19" s="171"/>
      <c r="Y19" s="172"/>
      <c r="Z19" s="173">
        <f t="shared" si="3"/>
        <v>0</v>
      </c>
      <c r="AA19" s="174">
        <f>IFERROR('1. Staff Posts and Salaries'!$J18*(1+SUM($M19))*(1+SUM($R19))*(1+SUM($W19))*Z19*$H19,0)</f>
        <v>0</v>
      </c>
      <c r="AB19" s="179"/>
      <c r="AC19" s="171"/>
      <c r="AD19" s="172"/>
      <c r="AE19" s="178">
        <f t="shared" si="5"/>
        <v>0</v>
      </c>
      <c r="AF19" s="174">
        <f>IFERROR('1. Staff Posts and Salaries'!$J18*(1+SUM($M19))*(1+SUM($R19))*(1+SUM($W19))*(1+SUM($AB19))*AE19*$H19,0)</f>
        <v>0</v>
      </c>
      <c r="AG19" s="180">
        <f t="shared" ref="AG19:AH19" si="11">AE19+Z19+U19+P19+K19</f>
        <v>0</v>
      </c>
      <c r="AH19" s="181">
        <f t="shared" si="11"/>
        <v>0</v>
      </c>
      <c r="AI19" s="7"/>
      <c r="AJ19" s="1"/>
      <c r="AK19" s="1"/>
      <c r="AL19" s="1"/>
      <c r="AM19" s="1"/>
      <c r="AN19" s="1"/>
      <c r="AO19" s="1"/>
      <c r="AP19" s="1"/>
      <c r="AQ19" s="1"/>
      <c r="AR19" s="1"/>
    </row>
    <row r="20" spans="1:44">
      <c r="A20" s="1"/>
      <c r="B20" s="7"/>
      <c r="C20" s="169" t="str">
        <f>IF('1. Staff Posts and Salaries'!C19="","",'1. Staff Posts and Salaries'!C19)</f>
        <v/>
      </c>
      <c r="D20" s="170" t="str">
        <f>IF('1. Staff Posts and Salaries'!D19="","",'1. Staff Posts and Salaries'!D19)</f>
        <v/>
      </c>
      <c r="E20" s="141" t="str">
        <f>IF('1. Staff Posts and Salaries'!E19="","",'1. Staff Posts and Salaries'!E19)</f>
        <v/>
      </c>
      <c r="F20" s="141" t="str">
        <f>IF('1. Staff Posts and Salaries'!F19="","",'1. Staff Posts and Salaries'!F19)</f>
        <v/>
      </c>
      <c r="G20" s="141" t="str">
        <f>IF('1. Staff Posts and Salaries'!G19="","",'1. Staff Posts and Salaries'!G19)</f>
        <v/>
      </c>
      <c r="H20" s="141" t="str">
        <f>IF('1. Staff Posts and Salaries'!H19="","",'1. Staff Posts and Salaries'!K19)</f>
        <v/>
      </c>
      <c r="I20" s="171"/>
      <c r="J20" s="172"/>
      <c r="K20" s="178">
        <f t="shared" si="0"/>
        <v>0</v>
      </c>
      <c r="L20" s="174">
        <f>IFERROR('1. Staff Posts and Salaries'!$J19*K20*$H20,0)</f>
        <v>0</v>
      </c>
      <c r="M20" s="179"/>
      <c r="N20" s="171"/>
      <c r="O20" s="172"/>
      <c r="P20" s="173">
        <f t="shared" si="1"/>
        <v>0</v>
      </c>
      <c r="Q20" s="174">
        <f>IFERROR('1. Staff Posts and Salaries'!$J19*(1+SUM($M20))*P20*$H20,0)</f>
        <v>0</v>
      </c>
      <c r="R20" s="179"/>
      <c r="S20" s="171"/>
      <c r="T20" s="172"/>
      <c r="U20" s="173">
        <f t="shared" si="2"/>
        <v>0</v>
      </c>
      <c r="V20" s="174">
        <f>IFERROR('1. Staff Posts and Salaries'!$J19*(1+SUM($M20))*(1+SUM($R20))*U20*$H20,0)</f>
        <v>0</v>
      </c>
      <c r="W20" s="179"/>
      <c r="X20" s="171"/>
      <c r="Y20" s="172"/>
      <c r="Z20" s="173">
        <f t="shared" si="3"/>
        <v>0</v>
      </c>
      <c r="AA20" s="174">
        <f>IFERROR('1. Staff Posts and Salaries'!$J19*(1+SUM($M20))*(1+SUM($R20))*(1+SUM($W20))*Z20*$H20,0)</f>
        <v>0</v>
      </c>
      <c r="AB20" s="179"/>
      <c r="AC20" s="171"/>
      <c r="AD20" s="172"/>
      <c r="AE20" s="178">
        <f t="shared" si="5"/>
        <v>0</v>
      </c>
      <c r="AF20" s="174">
        <f>IFERROR('1. Staff Posts and Salaries'!$J19*(1+SUM($M20))*(1+SUM($R20))*(1+SUM($W20))*(1+SUM($AB20))*AE20*$H20,0)</f>
        <v>0</v>
      </c>
      <c r="AG20" s="180">
        <f t="shared" ref="AG20:AH20" si="12">AE20+Z20+U20+P20+K20</f>
        <v>0</v>
      </c>
      <c r="AH20" s="181">
        <f t="shared" si="12"/>
        <v>0</v>
      </c>
      <c r="AI20" s="7"/>
      <c r="AJ20" s="1"/>
      <c r="AK20" s="1"/>
      <c r="AL20" s="1"/>
      <c r="AM20" s="1"/>
      <c r="AN20" s="1"/>
      <c r="AO20" s="1"/>
      <c r="AP20" s="1"/>
      <c r="AQ20" s="1"/>
      <c r="AR20" s="1"/>
    </row>
    <row r="21" spans="1:44" ht="15.75" customHeight="1">
      <c r="A21" s="1"/>
      <c r="B21" s="7"/>
      <c r="C21" s="169" t="str">
        <f>IF('1. Staff Posts and Salaries'!C20="","",'1. Staff Posts and Salaries'!C20)</f>
        <v/>
      </c>
      <c r="D21" s="170" t="str">
        <f>IF('1. Staff Posts and Salaries'!D20="","",'1. Staff Posts and Salaries'!D20)</f>
        <v/>
      </c>
      <c r="E21" s="141" t="str">
        <f>IF('1. Staff Posts and Salaries'!E20="","",'1. Staff Posts and Salaries'!E20)</f>
        <v/>
      </c>
      <c r="F21" s="141" t="str">
        <f>IF('1. Staff Posts and Salaries'!F20="","",'1. Staff Posts and Salaries'!F20)</f>
        <v/>
      </c>
      <c r="G21" s="141" t="str">
        <f>IF('1. Staff Posts and Salaries'!G20="","",'1. Staff Posts and Salaries'!G20)</f>
        <v/>
      </c>
      <c r="H21" s="141" t="str">
        <f>IF('1. Staff Posts and Salaries'!H20="","",'1. Staff Posts and Salaries'!K20)</f>
        <v/>
      </c>
      <c r="I21" s="171"/>
      <c r="J21" s="172"/>
      <c r="K21" s="178">
        <f t="shared" si="0"/>
        <v>0</v>
      </c>
      <c r="L21" s="174">
        <f>IFERROR('1. Staff Posts and Salaries'!$J20*K21*$H21,0)</f>
        <v>0</v>
      </c>
      <c r="M21" s="179"/>
      <c r="N21" s="171"/>
      <c r="O21" s="172"/>
      <c r="P21" s="173">
        <f t="shared" si="1"/>
        <v>0</v>
      </c>
      <c r="Q21" s="174">
        <f>IFERROR('1. Staff Posts and Salaries'!$J20*(1+SUM($M21))*P21*$H21,0)</f>
        <v>0</v>
      </c>
      <c r="R21" s="179"/>
      <c r="S21" s="171"/>
      <c r="T21" s="172"/>
      <c r="U21" s="173">
        <f t="shared" si="2"/>
        <v>0</v>
      </c>
      <c r="V21" s="174">
        <f>IFERROR('1. Staff Posts and Salaries'!$J20*(1+SUM($M21))*(1+SUM($R21))*U21*$H21,0)</f>
        <v>0</v>
      </c>
      <c r="W21" s="179"/>
      <c r="X21" s="171"/>
      <c r="Y21" s="172"/>
      <c r="Z21" s="173">
        <f t="shared" si="3"/>
        <v>0</v>
      </c>
      <c r="AA21" s="174">
        <f>IFERROR('1. Staff Posts and Salaries'!$J20*(1+SUM($M21))*(1+SUM($R21))*(1+SUM($W21))*Z21*$H21,0)</f>
        <v>0</v>
      </c>
      <c r="AB21" s="179"/>
      <c r="AC21" s="171"/>
      <c r="AD21" s="172"/>
      <c r="AE21" s="178">
        <f t="shared" si="5"/>
        <v>0</v>
      </c>
      <c r="AF21" s="174">
        <f>IFERROR('1. Staff Posts and Salaries'!$J20*(1+SUM($M21))*(1+SUM($R21))*(1+SUM($W21))*(1+SUM($AB21))*AE21*$H21,0)</f>
        <v>0</v>
      </c>
      <c r="AG21" s="180">
        <f t="shared" ref="AG21:AH21" si="13">AE21+Z21+U21+P21+K21</f>
        <v>0</v>
      </c>
      <c r="AH21" s="181">
        <f t="shared" si="13"/>
        <v>0</v>
      </c>
      <c r="AI21" s="7"/>
      <c r="AJ21" s="1"/>
      <c r="AK21" s="1"/>
      <c r="AL21" s="1"/>
      <c r="AM21" s="1"/>
      <c r="AN21" s="1"/>
      <c r="AO21" s="1"/>
      <c r="AP21" s="1"/>
      <c r="AQ21" s="1"/>
      <c r="AR21" s="1"/>
    </row>
    <row r="22" spans="1:44" ht="15.75" customHeight="1">
      <c r="A22" s="1"/>
      <c r="B22" s="7"/>
      <c r="C22" s="169" t="str">
        <f>IF('1. Staff Posts and Salaries'!C21="","",'1. Staff Posts and Salaries'!C21)</f>
        <v/>
      </c>
      <c r="D22" s="170" t="str">
        <f>IF('1. Staff Posts and Salaries'!D21="","",'1. Staff Posts and Salaries'!D21)</f>
        <v/>
      </c>
      <c r="E22" s="141" t="str">
        <f>IF('1. Staff Posts and Salaries'!E21="","",'1. Staff Posts and Salaries'!E21)</f>
        <v/>
      </c>
      <c r="F22" s="141" t="str">
        <f>IF('1. Staff Posts and Salaries'!F21="","",'1. Staff Posts and Salaries'!F21)</f>
        <v/>
      </c>
      <c r="G22" s="141" t="str">
        <f>IF('1. Staff Posts and Salaries'!G21="","",'1. Staff Posts and Salaries'!G21)</f>
        <v/>
      </c>
      <c r="H22" s="141" t="str">
        <f>IF('1. Staff Posts and Salaries'!H21="","",'1. Staff Posts and Salaries'!K21)</f>
        <v/>
      </c>
      <c r="I22" s="171"/>
      <c r="J22" s="172"/>
      <c r="K22" s="178">
        <f t="shared" si="0"/>
        <v>0</v>
      </c>
      <c r="L22" s="174">
        <f>IFERROR('1. Staff Posts and Salaries'!$J21*K22*$H22,0)</f>
        <v>0</v>
      </c>
      <c r="M22" s="179"/>
      <c r="N22" s="171"/>
      <c r="O22" s="172"/>
      <c r="P22" s="173">
        <f t="shared" si="1"/>
        <v>0</v>
      </c>
      <c r="Q22" s="174">
        <f>IFERROR('1. Staff Posts and Salaries'!$J21*(1+SUM($M22))*P22*$H22,0)</f>
        <v>0</v>
      </c>
      <c r="R22" s="179"/>
      <c r="S22" s="171"/>
      <c r="T22" s="172"/>
      <c r="U22" s="173">
        <f t="shared" si="2"/>
        <v>0</v>
      </c>
      <c r="V22" s="174">
        <f>IFERROR('1. Staff Posts and Salaries'!$J21*(1+SUM($M22))*(1+SUM($R22))*U22*$H22,0)</f>
        <v>0</v>
      </c>
      <c r="W22" s="179"/>
      <c r="X22" s="171"/>
      <c r="Y22" s="172"/>
      <c r="Z22" s="173">
        <f t="shared" si="3"/>
        <v>0</v>
      </c>
      <c r="AA22" s="174">
        <f>IFERROR('1. Staff Posts and Salaries'!$J21*(1+SUM($M22))*(1+SUM($R22))*(1+SUM($W22))*Z22*$H22,0)</f>
        <v>0</v>
      </c>
      <c r="AB22" s="179"/>
      <c r="AC22" s="171"/>
      <c r="AD22" s="172"/>
      <c r="AE22" s="178">
        <f t="shared" si="5"/>
        <v>0</v>
      </c>
      <c r="AF22" s="174">
        <f>IFERROR('1. Staff Posts and Salaries'!$J21*(1+SUM($M22))*(1+SUM($R22))*(1+SUM($W22))*(1+SUM($AB22))*AE22*$H22,0)</f>
        <v>0</v>
      </c>
      <c r="AG22" s="180">
        <f t="shared" ref="AG22:AH22" si="14">AE22+Z22+U22+P22+K22</f>
        <v>0</v>
      </c>
      <c r="AH22" s="181">
        <f t="shared" si="14"/>
        <v>0</v>
      </c>
      <c r="AI22" s="7"/>
      <c r="AJ22" s="1"/>
      <c r="AK22" s="1"/>
      <c r="AL22" s="1"/>
      <c r="AM22" s="1"/>
      <c r="AN22" s="1"/>
      <c r="AO22" s="1"/>
      <c r="AP22" s="1"/>
      <c r="AQ22" s="1"/>
      <c r="AR22" s="1"/>
    </row>
    <row r="23" spans="1:44" ht="15.75" customHeight="1">
      <c r="A23" s="1"/>
      <c r="B23" s="7"/>
      <c r="C23" s="169" t="str">
        <f>IF('1. Staff Posts and Salaries'!C22="","",'1. Staff Posts and Salaries'!C22)</f>
        <v/>
      </c>
      <c r="D23" s="170" t="str">
        <f>IF('1. Staff Posts and Salaries'!D22="","",'1. Staff Posts and Salaries'!D22)</f>
        <v/>
      </c>
      <c r="E23" s="141" t="str">
        <f>IF('1. Staff Posts and Salaries'!E22="","",'1. Staff Posts and Salaries'!E22)</f>
        <v/>
      </c>
      <c r="F23" s="141" t="str">
        <f>IF('1. Staff Posts and Salaries'!F22="","",'1. Staff Posts and Salaries'!F22)</f>
        <v/>
      </c>
      <c r="G23" s="141" t="str">
        <f>IF('1. Staff Posts and Salaries'!G22="","",'1. Staff Posts and Salaries'!G22)</f>
        <v/>
      </c>
      <c r="H23" s="141" t="str">
        <f>IF('1. Staff Posts and Salaries'!H22="","",'1. Staff Posts and Salaries'!K22)</f>
        <v/>
      </c>
      <c r="I23" s="171"/>
      <c r="J23" s="172"/>
      <c r="K23" s="178">
        <f t="shared" si="0"/>
        <v>0</v>
      </c>
      <c r="L23" s="174">
        <f>IFERROR('1. Staff Posts and Salaries'!$J22*K23*$H23,0)</f>
        <v>0</v>
      </c>
      <c r="M23" s="179"/>
      <c r="N23" s="171"/>
      <c r="O23" s="172"/>
      <c r="P23" s="173">
        <f t="shared" si="1"/>
        <v>0</v>
      </c>
      <c r="Q23" s="174">
        <f>IFERROR('1. Staff Posts and Salaries'!$J22*(1+SUM($M23))*P23*$H23,0)</f>
        <v>0</v>
      </c>
      <c r="R23" s="179"/>
      <c r="S23" s="171"/>
      <c r="T23" s="172"/>
      <c r="U23" s="173">
        <f t="shared" si="2"/>
        <v>0</v>
      </c>
      <c r="V23" s="174">
        <f>IFERROR('1. Staff Posts and Salaries'!$J22*(1+SUM($M23))*(1+SUM($R23))*U23*$H23,0)</f>
        <v>0</v>
      </c>
      <c r="W23" s="179"/>
      <c r="X23" s="171"/>
      <c r="Y23" s="172"/>
      <c r="Z23" s="173">
        <f t="shared" si="3"/>
        <v>0</v>
      </c>
      <c r="AA23" s="174">
        <f>IFERROR('1. Staff Posts and Salaries'!$J22*(1+SUM($M23))*(1+SUM($R23))*(1+SUM($W23))*Z23*$H23,0)</f>
        <v>0</v>
      </c>
      <c r="AB23" s="179"/>
      <c r="AC23" s="171"/>
      <c r="AD23" s="172"/>
      <c r="AE23" s="178">
        <f t="shared" si="5"/>
        <v>0</v>
      </c>
      <c r="AF23" s="174">
        <f>IFERROR('1. Staff Posts and Salaries'!$J22*(1+SUM($M23))*(1+SUM($R23))*(1+SUM($W23))*(1+SUM($AB23))*AE23*$H23,0)</f>
        <v>0</v>
      </c>
      <c r="AG23" s="180">
        <f t="shared" ref="AG23:AH23" si="15">AE23+Z23+U23+P23+K23</f>
        <v>0</v>
      </c>
      <c r="AH23" s="181">
        <f t="shared" si="15"/>
        <v>0</v>
      </c>
      <c r="AI23" s="7"/>
      <c r="AJ23" s="1"/>
      <c r="AK23" s="1"/>
      <c r="AL23" s="1"/>
      <c r="AM23" s="1"/>
      <c r="AN23" s="1"/>
      <c r="AO23" s="1"/>
      <c r="AP23" s="1"/>
      <c r="AQ23" s="1"/>
      <c r="AR23" s="1"/>
    </row>
    <row r="24" spans="1:44" ht="15.75" customHeight="1">
      <c r="A24" s="1"/>
      <c r="B24" s="7"/>
      <c r="C24" s="169" t="str">
        <f>IF('1. Staff Posts and Salaries'!C23="","",'1. Staff Posts and Salaries'!C23)</f>
        <v/>
      </c>
      <c r="D24" s="170" t="str">
        <f>IF('1. Staff Posts and Salaries'!D23="","",'1. Staff Posts and Salaries'!D23)</f>
        <v/>
      </c>
      <c r="E24" s="141" t="str">
        <f>IF('1. Staff Posts and Salaries'!E23="","",'1. Staff Posts and Salaries'!E23)</f>
        <v/>
      </c>
      <c r="F24" s="141" t="str">
        <f>IF('1. Staff Posts and Salaries'!F23="","",'1. Staff Posts and Salaries'!F23)</f>
        <v/>
      </c>
      <c r="G24" s="141" t="str">
        <f>IF('1. Staff Posts and Salaries'!G23="","",'1. Staff Posts and Salaries'!G23)</f>
        <v/>
      </c>
      <c r="H24" s="141" t="str">
        <f>IF('1. Staff Posts and Salaries'!H23="","",'1. Staff Posts and Salaries'!K23)</f>
        <v/>
      </c>
      <c r="I24" s="171"/>
      <c r="J24" s="172"/>
      <c r="K24" s="178">
        <f t="shared" si="0"/>
        <v>0</v>
      </c>
      <c r="L24" s="174">
        <f>IFERROR('1. Staff Posts and Salaries'!$J23*K24*$H24,0)</f>
        <v>0</v>
      </c>
      <c r="M24" s="179"/>
      <c r="N24" s="171"/>
      <c r="O24" s="172"/>
      <c r="P24" s="173">
        <f t="shared" si="1"/>
        <v>0</v>
      </c>
      <c r="Q24" s="174">
        <f>IFERROR('1. Staff Posts and Salaries'!$J23*(1+SUM($M24))*P24*$H24,0)</f>
        <v>0</v>
      </c>
      <c r="R24" s="179"/>
      <c r="S24" s="171"/>
      <c r="T24" s="172"/>
      <c r="U24" s="173">
        <f t="shared" si="2"/>
        <v>0</v>
      </c>
      <c r="V24" s="174">
        <f>IFERROR('1. Staff Posts and Salaries'!$J23*(1+SUM($M24))*(1+SUM($R24))*U24*$H24,0)</f>
        <v>0</v>
      </c>
      <c r="W24" s="179"/>
      <c r="X24" s="171"/>
      <c r="Y24" s="172"/>
      <c r="Z24" s="173">
        <f t="shared" si="3"/>
        <v>0</v>
      </c>
      <c r="AA24" s="174">
        <f>IFERROR('1. Staff Posts and Salaries'!$J23*(1+SUM($M24))*(1+SUM($R24))*(1+SUM($W24))*Z24*$H24,0)</f>
        <v>0</v>
      </c>
      <c r="AB24" s="179"/>
      <c r="AC24" s="171"/>
      <c r="AD24" s="172"/>
      <c r="AE24" s="178">
        <f t="shared" si="5"/>
        <v>0</v>
      </c>
      <c r="AF24" s="174">
        <f>IFERROR('1. Staff Posts and Salaries'!$J23*(1+SUM($M24))*(1+SUM($R24))*(1+SUM($W24))*(1+SUM($AB24))*AE24*$H24,0)</f>
        <v>0</v>
      </c>
      <c r="AG24" s="180">
        <f t="shared" ref="AG24:AH24" si="16">AE24+Z24+U24+P24+K24</f>
        <v>0</v>
      </c>
      <c r="AH24" s="181">
        <f t="shared" si="16"/>
        <v>0</v>
      </c>
      <c r="AI24" s="7"/>
      <c r="AJ24" s="1"/>
      <c r="AK24" s="1"/>
      <c r="AL24" s="1"/>
      <c r="AM24" s="1"/>
      <c r="AN24" s="1"/>
      <c r="AO24" s="1"/>
      <c r="AP24" s="1"/>
      <c r="AQ24" s="1"/>
      <c r="AR24" s="1"/>
    </row>
    <row r="25" spans="1:44" ht="15.75" customHeight="1">
      <c r="A25" s="1"/>
      <c r="B25" s="7"/>
      <c r="C25" s="169" t="str">
        <f>IF('1. Staff Posts and Salaries'!C24="","",'1. Staff Posts and Salaries'!C24)</f>
        <v/>
      </c>
      <c r="D25" s="170" t="str">
        <f>IF('1. Staff Posts and Salaries'!D24="","",'1. Staff Posts and Salaries'!D24)</f>
        <v/>
      </c>
      <c r="E25" s="141" t="str">
        <f>IF('1. Staff Posts and Salaries'!E24="","",'1. Staff Posts and Salaries'!E24)</f>
        <v/>
      </c>
      <c r="F25" s="141" t="str">
        <f>IF('1. Staff Posts and Salaries'!F24="","",'1. Staff Posts and Salaries'!F24)</f>
        <v/>
      </c>
      <c r="G25" s="141" t="str">
        <f>IF('1. Staff Posts and Salaries'!G24="","",'1. Staff Posts and Salaries'!G24)</f>
        <v/>
      </c>
      <c r="H25" s="141" t="str">
        <f>IF('1. Staff Posts and Salaries'!H24="","",'1. Staff Posts and Salaries'!K24)</f>
        <v/>
      </c>
      <c r="I25" s="171"/>
      <c r="J25" s="172"/>
      <c r="K25" s="178">
        <f t="shared" si="0"/>
        <v>0</v>
      </c>
      <c r="L25" s="174">
        <f>IFERROR('1. Staff Posts and Salaries'!$J24*K25*$H25,0)</f>
        <v>0</v>
      </c>
      <c r="M25" s="179"/>
      <c r="N25" s="171"/>
      <c r="O25" s="172"/>
      <c r="P25" s="173">
        <f t="shared" si="1"/>
        <v>0</v>
      </c>
      <c r="Q25" s="174">
        <f>IFERROR('1. Staff Posts and Salaries'!$J24*(1+SUM($M25))*P25*$H25,0)</f>
        <v>0</v>
      </c>
      <c r="R25" s="179"/>
      <c r="S25" s="171"/>
      <c r="T25" s="172"/>
      <c r="U25" s="173">
        <f t="shared" si="2"/>
        <v>0</v>
      </c>
      <c r="V25" s="174">
        <f>IFERROR('1. Staff Posts and Salaries'!$J24*(1+SUM($M25))*(1+SUM($R25))*U25*$H25,0)</f>
        <v>0</v>
      </c>
      <c r="W25" s="179"/>
      <c r="X25" s="171"/>
      <c r="Y25" s="172"/>
      <c r="Z25" s="173">
        <f t="shared" si="3"/>
        <v>0</v>
      </c>
      <c r="AA25" s="174">
        <f>IFERROR('1. Staff Posts and Salaries'!$J24*(1+SUM($M25))*(1+SUM($R25))*(1+SUM($W25))*Z25*$H25,0)</f>
        <v>0</v>
      </c>
      <c r="AB25" s="179"/>
      <c r="AC25" s="171"/>
      <c r="AD25" s="172"/>
      <c r="AE25" s="178">
        <f t="shared" si="5"/>
        <v>0</v>
      </c>
      <c r="AF25" s="174">
        <f>IFERROR('1. Staff Posts and Salaries'!$J24*(1+SUM($M25))*(1+SUM($R25))*(1+SUM($W25))*(1+SUM($AB25))*AE25*$H25,0)</f>
        <v>0</v>
      </c>
      <c r="AG25" s="180">
        <f t="shared" ref="AG25:AH25" si="17">AE25+Z25+U25+P25+K25</f>
        <v>0</v>
      </c>
      <c r="AH25" s="181">
        <f t="shared" si="17"/>
        <v>0</v>
      </c>
      <c r="AI25" s="7"/>
      <c r="AJ25" s="1"/>
      <c r="AK25" s="1"/>
      <c r="AL25" s="1"/>
      <c r="AM25" s="1"/>
      <c r="AN25" s="1"/>
      <c r="AO25" s="1"/>
      <c r="AP25" s="1"/>
      <c r="AQ25" s="1"/>
      <c r="AR25" s="1"/>
    </row>
    <row r="26" spans="1:44" ht="15.75" customHeight="1">
      <c r="A26" s="1"/>
      <c r="B26" s="7"/>
      <c r="C26" s="169" t="str">
        <f>IF('1. Staff Posts and Salaries'!C25="","",'1. Staff Posts and Salaries'!C25)</f>
        <v/>
      </c>
      <c r="D26" s="170" t="str">
        <f>IF('1. Staff Posts and Salaries'!D25="","",'1. Staff Posts and Salaries'!D25)</f>
        <v/>
      </c>
      <c r="E26" s="141" t="str">
        <f>IF('1. Staff Posts and Salaries'!E25="","",'1. Staff Posts and Salaries'!E25)</f>
        <v/>
      </c>
      <c r="F26" s="141" t="str">
        <f>IF('1. Staff Posts and Salaries'!F25="","",'1. Staff Posts and Salaries'!F25)</f>
        <v/>
      </c>
      <c r="G26" s="141" t="str">
        <f>IF('1. Staff Posts and Salaries'!G25="","",'1. Staff Posts and Salaries'!G25)</f>
        <v/>
      </c>
      <c r="H26" s="141" t="str">
        <f>IF('1. Staff Posts and Salaries'!H25="","",'1. Staff Posts and Salaries'!K25)</f>
        <v/>
      </c>
      <c r="I26" s="171"/>
      <c r="J26" s="172"/>
      <c r="K26" s="178">
        <f t="shared" si="0"/>
        <v>0</v>
      </c>
      <c r="L26" s="174">
        <f>IFERROR('1. Staff Posts and Salaries'!$J25*K26*$H26,0)</f>
        <v>0</v>
      </c>
      <c r="M26" s="179"/>
      <c r="N26" s="171"/>
      <c r="O26" s="172"/>
      <c r="P26" s="173">
        <f t="shared" si="1"/>
        <v>0</v>
      </c>
      <c r="Q26" s="174">
        <f>IFERROR('1. Staff Posts and Salaries'!$J25*(1+SUM($M26))*P26*$H26,0)</f>
        <v>0</v>
      </c>
      <c r="R26" s="179"/>
      <c r="S26" s="171"/>
      <c r="T26" s="172"/>
      <c r="U26" s="173">
        <f t="shared" si="2"/>
        <v>0</v>
      </c>
      <c r="V26" s="174">
        <f>IFERROR('1. Staff Posts and Salaries'!$J25*(1+SUM($M26))*(1+SUM($R26))*U26*$H26,0)</f>
        <v>0</v>
      </c>
      <c r="W26" s="179"/>
      <c r="X26" s="171"/>
      <c r="Y26" s="172"/>
      <c r="Z26" s="173">
        <f t="shared" si="3"/>
        <v>0</v>
      </c>
      <c r="AA26" s="174">
        <f>IFERROR('1. Staff Posts and Salaries'!$J25*(1+SUM($M26))*(1+SUM($R26))*(1+SUM($W26))*Z26*$H26,0)</f>
        <v>0</v>
      </c>
      <c r="AB26" s="179"/>
      <c r="AC26" s="171"/>
      <c r="AD26" s="172"/>
      <c r="AE26" s="178">
        <f t="shared" si="5"/>
        <v>0</v>
      </c>
      <c r="AF26" s="174">
        <f>IFERROR('1. Staff Posts and Salaries'!$J25*(1+SUM($M26))*(1+SUM($R26))*(1+SUM($W26))*(1+SUM($AB26))*AE26*$H26,0)</f>
        <v>0</v>
      </c>
      <c r="AG26" s="180">
        <f t="shared" ref="AG26:AH26" si="18">AE26+Z26+U26+P26+K26</f>
        <v>0</v>
      </c>
      <c r="AH26" s="181">
        <f t="shared" si="18"/>
        <v>0</v>
      </c>
      <c r="AI26" s="7"/>
      <c r="AJ26" s="1"/>
      <c r="AK26" s="1"/>
      <c r="AL26" s="1"/>
      <c r="AM26" s="1"/>
      <c r="AN26" s="1"/>
      <c r="AO26" s="1"/>
      <c r="AP26" s="1"/>
      <c r="AQ26" s="1"/>
      <c r="AR26" s="1"/>
    </row>
    <row r="27" spans="1:44" ht="15.75" customHeight="1">
      <c r="A27" s="1"/>
      <c r="B27" s="7"/>
      <c r="C27" s="169" t="str">
        <f>IF('1. Staff Posts and Salaries'!C26="","",'1. Staff Posts and Salaries'!C26)</f>
        <v/>
      </c>
      <c r="D27" s="170" t="str">
        <f>IF('1. Staff Posts and Salaries'!D26="","",'1. Staff Posts and Salaries'!D26)</f>
        <v/>
      </c>
      <c r="E27" s="141" t="str">
        <f>IF('1. Staff Posts and Salaries'!E26="","",'1. Staff Posts and Salaries'!E26)</f>
        <v/>
      </c>
      <c r="F27" s="141" t="str">
        <f>IF('1. Staff Posts and Salaries'!F26="","",'1. Staff Posts and Salaries'!F26)</f>
        <v/>
      </c>
      <c r="G27" s="141" t="str">
        <f>IF('1. Staff Posts and Salaries'!G26="","",'1. Staff Posts and Salaries'!G26)</f>
        <v/>
      </c>
      <c r="H27" s="141" t="str">
        <f>IF('1. Staff Posts and Salaries'!H26="","",'1. Staff Posts and Salaries'!K26)</f>
        <v/>
      </c>
      <c r="I27" s="171"/>
      <c r="J27" s="172"/>
      <c r="K27" s="178">
        <f t="shared" si="0"/>
        <v>0</v>
      </c>
      <c r="L27" s="174">
        <f>IFERROR('1. Staff Posts and Salaries'!$J26*K27*$H27,0)</f>
        <v>0</v>
      </c>
      <c r="M27" s="179"/>
      <c r="N27" s="171"/>
      <c r="O27" s="172"/>
      <c r="P27" s="173">
        <f t="shared" si="1"/>
        <v>0</v>
      </c>
      <c r="Q27" s="174">
        <f>IFERROR('1. Staff Posts and Salaries'!$J26*(1+SUM($M27))*P27*$H27,0)</f>
        <v>0</v>
      </c>
      <c r="R27" s="179"/>
      <c r="S27" s="171"/>
      <c r="T27" s="172"/>
      <c r="U27" s="173">
        <f t="shared" si="2"/>
        <v>0</v>
      </c>
      <c r="V27" s="174">
        <f>IFERROR('1. Staff Posts and Salaries'!$J26*(1+SUM($M27))*(1+SUM($R27))*U27*$H27,0)</f>
        <v>0</v>
      </c>
      <c r="W27" s="179"/>
      <c r="X27" s="171"/>
      <c r="Y27" s="172"/>
      <c r="Z27" s="173">
        <f t="shared" si="3"/>
        <v>0</v>
      </c>
      <c r="AA27" s="174">
        <f>IFERROR('1. Staff Posts and Salaries'!$J26*(1+SUM($M27))*(1+SUM($R27))*(1+SUM($W27))*Z27*$H27,0)</f>
        <v>0</v>
      </c>
      <c r="AB27" s="179"/>
      <c r="AC27" s="171"/>
      <c r="AD27" s="172"/>
      <c r="AE27" s="178">
        <f t="shared" si="5"/>
        <v>0</v>
      </c>
      <c r="AF27" s="174">
        <f>IFERROR('1. Staff Posts and Salaries'!$J26*(1+SUM($M27))*(1+SUM($R27))*(1+SUM($W27))*(1+SUM($AB27))*AE27*$H27,0)</f>
        <v>0</v>
      </c>
      <c r="AG27" s="180">
        <f t="shared" ref="AG27:AH27" si="19">AE27+Z27+U27+P27+K27</f>
        <v>0</v>
      </c>
      <c r="AH27" s="181">
        <f t="shared" si="19"/>
        <v>0</v>
      </c>
      <c r="AI27" s="7"/>
      <c r="AJ27" s="1"/>
      <c r="AK27" s="1"/>
      <c r="AL27" s="1"/>
      <c r="AM27" s="1"/>
      <c r="AN27" s="1"/>
      <c r="AO27" s="1"/>
      <c r="AP27" s="1"/>
      <c r="AQ27" s="1"/>
      <c r="AR27" s="1"/>
    </row>
    <row r="28" spans="1:44" ht="15.75" customHeight="1">
      <c r="A28" s="1"/>
      <c r="B28" s="7"/>
      <c r="C28" s="169" t="str">
        <f>IF('1. Staff Posts and Salaries'!C27="","",'1. Staff Posts and Salaries'!C27)</f>
        <v/>
      </c>
      <c r="D28" s="170" t="str">
        <f>IF('1. Staff Posts and Salaries'!D27="","",'1. Staff Posts and Salaries'!D27)</f>
        <v/>
      </c>
      <c r="E28" s="141" t="str">
        <f>IF('1. Staff Posts and Salaries'!E27="","",'1. Staff Posts and Salaries'!E27)</f>
        <v/>
      </c>
      <c r="F28" s="141" t="str">
        <f>IF('1. Staff Posts and Salaries'!F27="","",'1. Staff Posts and Salaries'!F27)</f>
        <v/>
      </c>
      <c r="G28" s="141" t="str">
        <f>IF('1. Staff Posts and Salaries'!G27="","",'1. Staff Posts and Salaries'!G27)</f>
        <v/>
      </c>
      <c r="H28" s="141" t="str">
        <f>IF('1. Staff Posts and Salaries'!H27="","",'1. Staff Posts and Salaries'!K27)</f>
        <v/>
      </c>
      <c r="I28" s="171"/>
      <c r="J28" s="172"/>
      <c r="K28" s="178">
        <f t="shared" si="0"/>
        <v>0</v>
      </c>
      <c r="L28" s="174">
        <f>IFERROR('1. Staff Posts and Salaries'!$J27*K28*$H28,0)</f>
        <v>0</v>
      </c>
      <c r="M28" s="179"/>
      <c r="N28" s="171"/>
      <c r="O28" s="172"/>
      <c r="P28" s="173">
        <f t="shared" si="1"/>
        <v>0</v>
      </c>
      <c r="Q28" s="174">
        <f>IFERROR('1. Staff Posts and Salaries'!$J27*(1+SUM($M28))*P28*$H28,0)</f>
        <v>0</v>
      </c>
      <c r="R28" s="179"/>
      <c r="S28" s="171"/>
      <c r="T28" s="172"/>
      <c r="U28" s="173">
        <f t="shared" si="2"/>
        <v>0</v>
      </c>
      <c r="V28" s="174">
        <f>IFERROR('1. Staff Posts and Salaries'!$J27*(1+SUM($M28))*(1+SUM($R28))*U28*$H28,0)</f>
        <v>0</v>
      </c>
      <c r="W28" s="179"/>
      <c r="X28" s="171"/>
      <c r="Y28" s="172"/>
      <c r="Z28" s="173">
        <f t="shared" si="3"/>
        <v>0</v>
      </c>
      <c r="AA28" s="174">
        <f>IFERROR('1. Staff Posts and Salaries'!$J27*(1+SUM($M28))*(1+SUM($R28))*(1+SUM($W28))*Z28*$H28,0)</f>
        <v>0</v>
      </c>
      <c r="AB28" s="179"/>
      <c r="AC28" s="171"/>
      <c r="AD28" s="172"/>
      <c r="AE28" s="178">
        <f t="shared" si="5"/>
        <v>0</v>
      </c>
      <c r="AF28" s="174">
        <f>IFERROR('1. Staff Posts and Salaries'!$J27*(1+SUM($M28))*(1+SUM($R28))*(1+SUM($W28))*(1+SUM($AB28))*AE28*$H28,0)</f>
        <v>0</v>
      </c>
      <c r="AG28" s="180">
        <f t="shared" ref="AG28:AH28" si="20">AE28+Z28+U28+P28+K28</f>
        <v>0</v>
      </c>
      <c r="AH28" s="181">
        <f t="shared" si="20"/>
        <v>0</v>
      </c>
      <c r="AI28" s="7"/>
      <c r="AJ28" s="1"/>
      <c r="AK28" s="1"/>
      <c r="AL28" s="1"/>
      <c r="AM28" s="1"/>
      <c r="AN28" s="1"/>
      <c r="AO28" s="1"/>
      <c r="AP28" s="1"/>
      <c r="AQ28" s="1"/>
      <c r="AR28" s="1"/>
    </row>
    <row r="29" spans="1:44" ht="15.75" customHeight="1">
      <c r="A29" s="1"/>
      <c r="B29" s="7"/>
      <c r="C29" s="169" t="str">
        <f>IF('1. Staff Posts and Salaries'!C28="","",'1. Staff Posts and Salaries'!C28)</f>
        <v/>
      </c>
      <c r="D29" s="170" t="str">
        <f>IF('1. Staff Posts and Salaries'!D28="","",'1. Staff Posts and Salaries'!D28)</f>
        <v/>
      </c>
      <c r="E29" s="141" t="str">
        <f>IF('1. Staff Posts and Salaries'!E28="","",'1. Staff Posts and Salaries'!E28)</f>
        <v/>
      </c>
      <c r="F29" s="141" t="str">
        <f>IF('1. Staff Posts and Salaries'!F28="","",'1. Staff Posts and Salaries'!F28)</f>
        <v/>
      </c>
      <c r="G29" s="141" t="str">
        <f>IF('1. Staff Posts and Salaries'!G28="","",'1. Staff Posts and Salaries'!G28)</f>
        <v/>
      </c>
      <c r="H29" s="141" t="str">
        <f>IF('1. Staff Posts and Salaries'!H28="","",'1. Staff Posts and Salaries'!K28)</f>
        <v/>
      </c>
      <c r="I29" s="171"/>
      <c r="J29" s="172"/>
      <c r="K29" s="178">
        <f t="shared" si="0"/>
        <v>0</v>
      </c>
      <c r="L29" s="174">
        <f>IFERROR('1. Staff Posts and Salaries'!$J28*K29*$H29,0)</f>
        <v>0</v>
      </c>
      <c r="M29" s="179"/>
      <c r="N29" s="171"/>
      <c r="O29" s="172"/>
      <c r="P29" s="173">
        <f t="shared" si="1"/>
        <v>0</v>
      </c>
      <c r="Q29" s="174">
        <f>IFERROR('1. Staff Posts and Salaries'!$J28*(1+SUM($M29))*P29*$H29,0)</f>
        <v>0</v>
      </c>
      <c r="R29" s="179"/>
      <c r="S29" s="171"/>
      <c r="T29" s="172"/>
      <c r="U29" s="173">
        <f t="shared" si="2"/>
        <v>0</v>
      </c>
      <c r="V29" s="174">
        <f>IFERROR('1. Staff Posts and Salaries'!$J28*(1+SUM($M29))*(1+SUM($R29))*U29*$H29,0)</f>
        <v>0</v>
      </c>
      <c r="W29" s="179"/>
      <c r="X29" s="171"/>
      <c r="Y29" s="172"/>
      <c r="Z29" s="173">
        <f t="shared" si="3"/>
        <v>0</v>
      </c>
      <c r="AA29" s="174">
        <f>IFERROR('1. Staff Posts and Salaries'!$J28*(1+SUM($M29))*(1+SUM($R29))*(1+SUM($W29))*Z29*$H29,0)</f>
        <v>0</v>
      </c>
      <c r="AB29" s="179"/>
      <c r="AC29" s="171"/>
      <c r="AD29" s="172"/>
      <c r="AE29" s="178">
        <f t="shared" si="5"/>
        <v>0</v>
      </c>
      <c r="AF29" s="174">
        <f>IFERROR('1. Staff Posts and Salaries'!$J28*(1+SUM($M29))*(1+SUM($R29))*(1+SUM($W29))*(1+SUM($AB29))*AE29*$H29,0)</f>
        <v>0</v>
      </c>
      <c r="AG29" s="180">
        <f t="shared" ref="AG29:AH29" si="21">AE29+Z29+U29+P29+K29</f>
        <v>0</v>
      </c>
      <c r="AH29" s="181">
        <f t="shared" si="21"/>
        <v>0</v>
      </c>
      <c r="AI29" s="7"/>
      <c r="AJ29" s="1"/>
      <c r="AK29" s="1"/>
      <c r="AL29" s="1"/>
      <c r="AM29" s="1"/>
      <c r="AN29" s="1"/>
      <c r="AO29" s="1"/>
      <c r="AP29" s="1"/>
      <c r="AQ29" s="1"/>
      <c r="AR29" s="1"/>
    </row>
    <row r="30" spans="1:44" ht="15.75" customHeight="1">
      <c r="A30" s="1"/>
      <c r="B30" s="7"/>
      <c r="C30" s="169" t="str">
        <f>IF('1. Staff Posts and Salaries'!C29="","",'1. Staff Posts and Salaries'!C29)</f>
        <v/>
      </c>
      <c r="D30" s="170" t="str">
        <f>IF('1. Staff Posts and Salaries'!D29="","",'1. Staff Posts and Salaries'!D29)</f>
        <v/>
      </c>
      <c r="E30" s="141" t="str">
        <f>IF('1. Staff Posts and Salaries'!E29="","",'1. Staff Posts and Salaries'!E29)</f>
        <v/>
      </c>
      <c r="F30" s="141" t="str">
        <f>IF('1. Staff Posts and Salaries'!F29="","",'1. Staff Posts and Salaries'!F29)</f>
        <v/>
      </c>
      <c r="G30" s="141" t="str">
        <f>IF('1. Staff Posts and Salaries'!G29="","",'1. Staff Posts and Salaries'!G29)</f>
        <v/>
      </c>
      <c r="H30" s="141" t="str">
        <f>IF('1. Staff Posts and Salaries'!H29="","",'1. Staff Posts and Salaries'!K29)</f>
        <v/>
      </c>
      <c r="I30" s="171"/>
      <c r="J30" s="172"/>
      <c r="K30" s="178">
        <f t="shared" si="0"/>
        <v>0</v>
      </c>
      <c r="L30" s="174">
        <f>IFERROR('1. Staff Posts and Salaries'!$J29*K30*$H30,0)</f>
        <v>0</v>
      </c>
      <c r="M30" s="179"/>
      <c r="N30" s="171"/>
      <c r="O30" s="172"/>
      <c r="P30" s="173">
        <f t="shared" si="1"/>
        <v>0</v>
      </c>
      <c r="Q30" s="174">
        <f>IFERROR('1. Staff Posts and Salaries'!$J29*(1+SUM($M30))*P30*$H30,0)</f>
        <v>0</v>
      </c>
      <c r="R30" s="179"/>
      <c r="S30" s="171"/>
      <c r="T30" s="172"/>
      <c r="U30" s="173">
        <f t="shared" si="2"/>
        <v>0</v>
      </c>
      <c r="V30" s="174">
        <f>IFERROR('1. Staff Posts and Salaries'!$J29*(1+SUM($M30))*(1+SUM($R30))*U30*$H30,0)</f>
        <v>0</v>
      </c>
      <c r="W30" s="179"/>
      <c r="X30" s="171"/>
      <c r="Y30" s="172"/>
      <c r="Z30" s="173">
        <f t="shared" si="3"/>
        <v>0</v>
      </c>
      <c r="AA30" s="174">
        <f>IFERROR('1. Staff Posts and Salaries'!$J29*(1+SUM($M30))*(1+SUM($R30))*(1+SUM($W30))*Z30*$H30,0)</f>
        <v>0</v>
      </c>
      <c r="AB30" s="179"/>
      <c r="AC30" s="171"/>
      <c r="AD30" s="172"/>
      <c r="AE30" s="178">
        <f t="shared" si="5"/>
        <v>0</v>
      </c>
      <c r="AF30" s="174">
        <f>IFERROR('1. Staff Posts and Salaries'!$J29*(1+SUM($M30))*(1+SUM($R30))*(1+SUM($W30))*(1+SUM($AB30))*AE30*$H30,0)</f>
        <v>0</v>
      </c>
      <c r="AG30" s="180">
        <f t="shared" ref="AG30:AH30" si="22">AE30+Z30+U30+P30+K30</f>
        <v>0</v>
      </c>
      <c r="AH30" s="181">
        <f t="shared" si="22"/>
        <v>0</v>
      </c>
      <c r="AI30" s="7"/>
      <c r="AJ30" s="1"/>
      <c r="AK30" s="1"/>
      <c r="AL30" s="1"/>
      <c r="AM30" s="1"/>
      <c r="AN30" s="1"/>
      <c r="AO30" s="1"/>
      <c r="AP30" s="1"/>
      <c r="AQ30" s="1"/>
      <c r="AR30" s="1"/>
    </row>
    <row r="31" spans="1:44" ht="15.75" customHeight="1">
      <c r="A31" s="1"/>
      <c r="B31" s="7"/>
      <c r="C31" s="169" t="str">
        <f>IF('1. Staff Posts and Salaries'!C30="","",'1. Staff Posts and Salaries'!C30)</f>
        <v/>
      </c>
      <c r="D31" s="170" t="str">
        <f>IF('1. Staff Posts and Salaries'!D30="","",'1. Staff Posts and Salaries'!D30)</f>
        <v/>
      </c>
      <c r="E31" s="141" t="str">
        <f>IF('1. Staff Posts and Salaries'!E30="","",'1. Staff Posts and Salaries'!E30)</f>
        <v/>
      </c>
      <c r="F31" s="141" t="str">
        <f>IF('1. Staff Posts and Salaries'!F30="","",'1. Staff Posts and Salaries'!F30)</f>
        <v/>
      </c>
      <c r="G31" s="141" t="str">
        <f>IF('1. Staff Posts and Salaries'!G30="","",'1. Staff Posts and Salaries'!G30)</f>
        <v/>
      </c>
      <c r="H31" s="141" t="str">
        <f>IF('1. Staff Posts and Salaries'!H30="","",'1. Staff Posts and Salaries'!K30)</f>
        <v/>
      </c>
      <c r="I31" s="171"/>
      <c r="J31" s="172"/>
      <c r="K31" s="178">
        <f t="shared" si="0"/>
        <v>0</v>
      </c>
      <c r="L31" s="174">
        <f>IFERROR('1. Staff Posts and Salaries'!$J30*K31*$H31,0)</f>
        <v>0</v>
      </c>
      <c r="M31" s="179"/>
      <c r="N31" s="171"/>
      <c r="O31" s="172"/>
      <c r="P31" s="173">
        <f t="shared" si="1"/>
        <v>0</v>
      </c>
      <c r="Q31" s="174">
        <f>IFERROR('1. Staff Posts and Salaries'!$J30*(1+SUM($M31))*P31*$H31,0)</f>
        <v>0</v>
      </c>
      <c r="R31" s="179"/>
      <c r="S31" s="171"/>
      <c r="T31" s="172"/>
      <c r="U31" s="173">
        <f t="shared" si="2"/>
        <v>0</v>
      </c>
      <c r="V31" s="174">
        <f>IFERROR('1. Staff Posts and Salaries'!$J30*(1+SUM($M31))*(1+SUM($R31))*U31*$H31,0)</f>
        <v>0</v>
      </c>
      <c r="W31" s="179"/>
      <c r="X31" s="171"/>
      <c r="Y31" s="172"/>
      <c r="Z31" s="173">
        <f t="shared" si="3"/>
        <v>0</v>
      </c>
      <c r="AA31" s="174">
        <f>IFERROR('1. Staff Posts and Salaries'!$J30*(1+SUM($M31))*(1+SUM($R31))*(1+SUM($W31))*Z31*$H31,0)</f>
        <v>0</v>
      </c>
      <c r="AB31" s="179"/>
      <c r="AC31" s="171"/>
      <c r="AD31" s="172"/>
      <c r="AE31" s="178">
        <f t="shared" si="5"/>
        <v>0</v>
      </c>
      <c r="AF31" s="174">
        <f>IFERROR('1. Staff Posts and Salaries'!$J30*(1+SUM($M31))*(1+SUM($R31))*(1+SUM($W31))*(1+SUM($AB31))*AE31*$H31,0)</f>
        <v>0</v>
      </c>
      <c r="AG31" s="180">
        <f t="shared" ref="AG31:AH31" si="23">AE31+Z31+U31+P31+K31</f>
        <v>0</v>
      </c>
      <c r="AH31" s="181">
        <f t="shared" si="23"/>
        <v>0</v>
      </c>
      <c r="AI31" s="7"/>
      <c r="AJ31" s="1"/>
      <c r="AK31" s="1"/>
      <c r="AL31" s="1"/>
      <c r="AM31" s="1"/>
      <c r="AN31" s="1"/>
      <c r="AO31" s="1"/>
      <c r="AP31" s="1"/>
      <c r="AQ31" s="1"/>
      <c r="AR31" s="1"/>
    </row>
    <row r="32" spans="1:44" ht="15.75" customHeight="1">
      <c r="A32" s="1"/>
      <c r="B32" s="7"/>
      <c r="C32" s="169" t="str">
        <f>IF('1. Staff Posts and Salaries'!C31="","",'1. Staff Posts and Salaries'!C31)</f>
        <v/>
      </c>
      <c r="D32" s="170" t="str">
        <f>IF('1. Staff Posts and Salaries'!D31="","",'1. Staff Posts and Salaries'!D31)</f>
        <v/>
      </c>
      <c r="E32" s="141" t="str">
        <f>IF('1. Staff Posts and Salaries'!E31="","",'1. Staff Posts and Salaries'!E31)</f>
        <v/>
      </c>
      <c r="F32" s="141" t="str">
        <f>IF('1. Staff Posts and Salaries'!F31="","",'1. Staff Posts and Salaries'!F31)</f>
        <v/>
      </c>
      <c r="G32" s="141" t="str">
        <f>IF('1. Staff Posts and Salaries'!G31="","",'1. Staff Posts and Salaries'!G31)</f>
        <v/>
      </c>
      <c r="H32" s="141" t="str">
        <f>IF('1. Staff Posts and Salaries'!H31="","",'1. Staff Posts and Salaries'!K31)</f>
        <v/>
      </c>
      <c r="I32" s="171"/>
      <c r="J32" s="172"/>
      <c r="K32" s="178">
        <f t="shared" si="0"/>
        <v>0</v>
      </c>
      <c r="L32" s="174">
        <f>IFERROR('1. Staff Posts and Salaries'!$J31*K32*$H32,0)</f>
        <v>0</v>
      </c>
      <c r="M32" s="179"/>
      <c r="N32" s="171"/>
      <c r="O32" s="172"/>
      <c r="P32" s="173">
        <f t="shared" si="1"/>
        <v>0</v>
      </c>
      <c r="Q32" s="174">
        <f>IFERROR('1. Staff Posts and Salaries'!$J31*(1+SUM($M32))*P32*$H32,0)</f>
        <v>0</v>
      </c>
      <c r="R32" s="179"/>
      <c r="S32" s="171"/>
      <c r="T32" s="172"/>
      <c r="U32" s="173">
        <f t="shared" si="2"/>
        <v>0</v>
      </c>
      <c r="V32" s="174">
        <f>IFERROR('1. Staff Posts and Salaries'!$J31*(1+SUM($M32))*(1+SUM($R32))*U32*$H32,0)</f>
        <v>0</v>
      </c>
      <c r="W32" s="179"/>
      <c r="X32" s="171"/>
      <c r="Y32" s="172"/>
      <c r="Z32" s="173">
        <f t="shared" si="3"/>
        <v>0</v>
      </c>
      <c r="AA32" s="174">
        <f>IFERROR('1. Staff Posts and Salaries'!$J31*(1+SUM($M32))*(1+SUM($R32))*(1+SUM($W32))*Z32*$H32,0)</f>
        <v>0</v>
      </c>
      <c r="AB32" s="179"/>
      <c r="AC32" s="171"/>
      <c r="AD32" s="172"/>
      <c r="AE32" s="178">
        <f t="shared" si="5"/>
        <v>0</v>
      </c>
      <c r="AF32" s="174">
        <f>IFERROR('1. Staff Posts and Salaries'!$J31*(1+SUM($M32))*(1+SUM($R32))*(1+SUM($W32))*(1+SUM($AB32))*AE32*$H32,0)</f>
        <v>0</v>
      </c>
      <c r="AG32" s="180">
        <f t="shared" ref="AG32:AH32" si="24">AE32+Z32+U32+P32+K32</f>
        <v>0</v>
      </c>
      <c r="AH32" s="181">
        <f t="shared" si="24"/>
        <v>0</v>
      </c>
      <c r="AI32" s="7"/>
      <c r="AJ32" s="1"/>
      <c r="AK32" s="1"/>
      <c r="AL32" s="1"/>
      <c r="AM32" s="1"/>
      <c r="AN32" s="1"/>
      <c r="AO32" s="1"/>
      <c r="AP32" s="1"/>
      <c r="AQ32" s="1"/>
      <c r="AR32" s="1"/>
    </row>
    <row r="33" spans="1:44" ht="15.75" customHeight="1">
      <c r="A33" s="1"/>
      <c r="B33" s="7"/>
      <c r="C33" s="169" t="str">
        <f>IF('1. Staff Posts and Salaries'!C32="","",'1. Staff Posts and Salaries'!C32)</f>
        <v/>
      </c>
      <c r="D33" s="170" t="str">
        <f>IF('1. Staff Posts and Salaries'!D32="","",'1. Staff Posts and Salaries'!D32)</f>
        <v/>
      </c>
      <c r="E33" s="141" t="str">
        <f>IF('1. Staff Posts and Salaries'!E32="","",'1. Staff Posts and Salaries'!E32)</f>
        <v/>
      </c>
      <c r="F33" s="141" t="str">
        <f>IF('1. Staff Posts and Salaries'!F32="","",'1. Staff Posts and Salaries'!F32)</f>
        <v/>
      </c>
      <c r="G33" s="141" t="str">
        <f>IF('1. Staff Posts and Salaries'!G32="","",'1. Staff Posts and Salaries'!G32)</f>
        <v/>
      </c>
      <c r="H33" s="141" t="str">
        <f>IF('1. Staff Posts and Salaries'!H32="","",'1. Staff Posts and Salaries'!K32)</f>
        <v/>
      </c>
      <c r="I33" s="171"/>
      <c r="J33" s="172"/>
      <c r="K33" s="178">
        <f t="shared" si="0"/>
        <v>0</v>
      </c>
      <c r="L33" s="174">
        <f>IFERROR('1. Staff Posts and Salaries'!$J32*K33*$H33,0)</f>
        <v>0</v>
      </c>
      <c r="M33" s="179"/>
      <c r="N33" s="171"/>
      <c r="O33" s="172"/>
      <c r="P33" s="173">
        <f t="shared" si="1"/>
        <v>0</v>
      </c>
      <c r="Q33" s="174">
        <f>IFERROR('1. Staff Posts and Salaries'!$J32*(1+SUM($M33))*P33*$H33,0)</f>
        <v>0</v>
      </c>
      <c r="R33" s="179"/>
      <c r="S33" s="171"/>
      <c r="T33" s="172"/>
      <c r="U33" s="173">
        <f t="shared" si="2"/>
        <v>0</v>
      </c>
      <c r="V33" s="174">
        <f>IFERROR('1. Staff Posts and Salaries'!$J32*(1+SUM($M33))*(1+SUM($R33))*U33*$H33,0)</f>
        <v>0</v>
      </c>
      <c r="W33" s="179"/>
      <c r="X33" s="171"/>
      <c r="Y33" s="172"/>
      <c r="Z33" s="173">
        <f t="shared" si="3"/>
        <v>0</v>
      </c>
      <c r="AA33" s="174">
        <f>IFERROR('1. Staff Posts and Salaries'!$J32*(1+SUM($M33))*(1+SUM($R33))*(1+SUM($W33))*Z33*$H33,0)</f>
        <v>0</v>
      </c>
      <c r="AB33" s="179"/>
      <c r="AC33" s="171"/>
      <c r="AD33" s="172"/>
      <c r="AE33" s="178">
        <f t="shared" si="5"/>
        <v>0</v>
      </c>
      <c r="AF33" s="174">
        <f>IFERROR('1. Staff Posts and Salaries'!$J32*(1+SUM($M33))*(1+SUM($R33))*(1+SUM($W33))*(1+SUM($AB33))*AE33*$H33,0)</f>
        <v>0</v>
      </c>
      <c r="AG33" s="180">
        <f t="shared" ref="AG33:AH33" si="25">AE33+Z33+U33+P33+K33</f>
        <v>0</v>
      </c>
      <c r="AH33" s="181">
        <f t="shared" si="25"/>
        <v>0</v>
      </c>
      <c r="AI33" s="7"/>
      <c r="AJ33" s="1"/>
      <c r="AK33" s="1"/>
      <c r="AL33" s="1"/>
      <c r="AM33" s="1"/>
      <c r="AN33" s="1"/>
      <c r="AO33" s="1"/>
      <c r="AP33" s="1"/>
      <c r="AQ33" s="1"/>
      <c r="AR33" s="1"/>
    </row>
    <row r="34" spans="1:44" ht="15.75" customHeight="1">
      <c r="A34" s="1"/>
      <c r="B34" s="7"/>
      <c r="C34" s="169" t="str">
        <f>IF('1. Staff Posts and Salaries'!C33="","",'1. Staff Posts and Salaries'!C33)</f>
        <v/>
      </c>
      <c r="D34" s="170" t="str">
        <f>IF('1. Staff Posts and Salaries'!D33="","",'1. Staff Posts and Salaries'!D33)</f>
        <v/>
      </c>
      <c r="E34" s="141" t="str">
        <f>IF('1. Staff Posts and Salaries'!E33="","",'1. Staff Posts and Salaries'!E33)</f>
        <v/>
      </c>
      <c r="F34" s="141" t="str">
        <f>IF('1. Staff Posts and Salaries'!F33="","",'1. Staff Posts and Salaries'!F33)</f>
        <v/>
      </c>
      <c r="G34" s="141" t="str">
        <f>IF('1. Staff Posts and Salaries'!G33="","",'1. Staff Posts and Salaries'!G33)</f>
        <v/>
      </c>
      <c r="H34" s="141" t="str">
        <f>IF('1. Staff Posts and Salaries'!H33="","",'1. Staff Posts and Salaries'!K33)</f>
        <v/>
      </c>
      <c r="I34" s="171"/>
      <c r="J34" s="172"/>
      <c r="K34" s="178">
        <f t="shared" si="0"/>
        <v>0</v>
      </c>
      <c r="L34" s="174">
        <f>IFERROR('1. Staff Posts and Salaries'!$J33*K34*$H34,0)</f>
        <v>0</v>
      </c>
      <c r="M34" s="179"/>
      <c r="N34" s="171"/>
      <c r="O34" s="172"/>
      <c r="P34" s="173">
        <f t="shared" si="1"/>
        <v>0</v>
      </c>
      <c r="Q34" s="174">
        <f>IFERROR('1. Staff Posts and Salaries'!$J33*(1+SUM($M34))*P34*$H34,0)</f>
        <v>0</v>
      </c>
      <c r="R34" s="179"/>
      <c r="S34" s="171"/>
      <c r="T34" s="172"/>
      <c r="U34" s="173">
        <f t="shared" si="2"/>
        <v>0</v>
      </c>
      <c r="V34" s="174">
        <f>IFERROR('1. Staff Posts and Salaries'!$J33*(1+SUM($M34))*(1+SUM($R34))*U34*$H34,0)</f>
        <v>0</v>
      </c>
      <c r="W34" s="179"/>
      <c r="X34" s="171"/>
      <c r="Y34" s="172"/>
      <c r="Z34" s="173">
        <f t="shared" si="3"/>
        <v>0</v>
      </c>
      <c r="AA34" s="174">
        <f>IFERROR('1. Staff Posts and Salaries'!$J33*(1+SUM($M34))*(1+SUM($R34))*(1+SUM($W34))*Z34*$H34,0)</f>
        <v>0</v>
      </c>
      <c r="AB34" s="179"/>
      <c r="AC34" s="171"/>
      <c r="AD34" s="172"/>
      <c r="AE34" s="178">
        <f t="shared" si="5"/>
        <v>0</v>
      </c>
      <c r="AF34" s="174">
        <f>IFERROR('1. Staff Posts and Salaries'!$J33*(1+SUM($M34))*(1+SUM($R34))*(1+SUM($W34))*(1+SUM($AB34))*AE34*$H34,0)</f>
        <v>0</v>
      </c>
      <c r="AG34" s="180">
        <f t="shared" ref="AG34:AH34" si="26">AE34+Z34+U34+P34+K34</f>
        <v>0</v>
      </c>
      <c r="AH34" s="181">
        <f t="shared" si="26"/>
        <v>0</v>
      </c>
      <c r="AI34" s="7"/>
      <c r="AJ34" s="1"/>
      <c r="AK34" s="1"/>
      <c r="AL34" s="1"/>
      <c r="AM34" s="1"/>
      <c r="AN34" s="1"/>
      <c r="AO34" s="1"/>
      <c r="AP34" s="1"/>
      <c r="AQ34" s="1"/>
      <c r="AR34" s="1"/>
    </row>
    <row r="35" spans="1:44" ht="15.75" customHeight="1">
      <c r="A35" s="1"/>
      <c r="B35" s="7"/>
      <c r="C35" s="169" t="str">
        <f>IF('1. Staff Posts and Salaries'!C34="","",'1. Staff Posts and Salaries'!C34)</f>
        <v/>
      </c>
      <c r="D35" s="170" t="str">
        <f>IF('1. Staff Posts and Salaries'!D34="","",'1. Staff Posts and Salaries'!D34)</f>
        <v/>
      </c>
      <c r="E35" s="141" t="str">
        <f>IF('1. Staff Posts and Salaries'!E34="","",'1. Staff Posts and Salaries'!E34)</f>
        <v/>
      </c>
      <c r="F35" s="141" t="str">
        <f>IF('1. Staff Posts and Salaries'!F34="","",'1. Staff Posts and Salaries'!F34)</f>
        <v/>
      </c>
      <c r="G35" s="141" t="str">
        <f>IF('1. Staff Posts and Salaries'!G34="","",'1. Staff Posts and Salaries'!G34)</f>
        <v/>
      </c>
      <c r="H35" s="141" t="str">
        <f>IF('1. Staff Posts and Salaries'!H34="","",'1. Staff Posts and Salaries'!K34)</f>
        <v/>
      </c>
      <c r="I35" s="171"/>
      <c r="J35" s="172"/>
      <c r="K35" s="178">
        <f t="shared" si="0"/>
        <v>0</v>
      </c>
      <c r="L35" s="174">
        <f>IFERROR('1. Staff Posts and Salaries'!$J34*K35*$H35,0)</f>
        <v>0</v>
      </c>
      <c r="M35" s="179"/>
      <c r="N35" s="171"/>
      <c r="O35" s="172"/>
      <c r="P35" s="173">
        <f t="shared" si="1"/>
        <v>0</v>
      </c>
      <c r="Q35" s="174">
        <f>IFERROR('1. Staff Posts and Salaries'!$J34*(1+SUM($M35))*P35*$H35,0)</f>
        <v>0</v>
      </c>
      <c r="R35" s="179"/>
      <c r="S35" s="171"/>
      <c r="T35" s="172"/>
      <c r="U35" s="173">
        <f t="shared" si="2"/>
        <v>0</v>
      </c>
      <c r="V35" s="174">
        <f>IFERROR('1. Staff Posts and Salaries'!$J34*(1+SUM($M35))*(1+SUM($R35))*U35*$H35,0)</f>
        <v>0</v>
      </c>
      <c r="W35" s="179"/>
      <c r="X35" s="171"/>
      <c r="Y35" s="172"/>
      <c r="Z35" s="173">
        <f t="shared" si="3"/>
        <v>0</v>
      </c>
      <c r="AA35" s="174">
        <f>IFERROR('1. Staff Posts and Salaries'!$J34*(1+SUM($M35))*(1+SUM($R35))*(1+SUM($W35))*Z35*$H35,0)</f>
        <v>0</v>
      </c>
      <c r="AB35" s="179"/>
      <c r="AC35" s="171"/>
      <c r="AD35" s="172"/>
      <c r="AE35" s="178">
        <f t="shared" si="5"/>
        <v>0</v>
      </c>
      <c r="AF35" s="174">
        <f>IFERROR('1. Staff Posts and Salaries'!$J34*(1+SUM($M35))*(1+SUM($R35))*(1+SUM($W35))*(1+SUM($AB35))*AE35*$H35,0)</f>
        <v>0</v>
      </c>
      <c r="AG35" s="180">
        <f t="shared" ref="AG35:AH35" si="27">AE35+Z35+U35+P35+K35</f>
        <v>0</v>
      </c>
      <c r="AH35" s="181">
        <f t="shared" si="27"/>
        <v>0</v>
      </c>
      <c r="AI35" s="7"/>
      <c r="AJ35" s="1"/>
      <c r="AK35" s="1"/>
      <c r="AL35" s="1"/>
      <c r="AM35" s="1"/>
      <c r="AN35" s="1"/>
      <c r="AO35" s="1"/>
      <c r="AP35" s="1"/>
      <c r="AQ35" s="1"/>
      <c r="AR35" s="1"/>
    </row>
    <row r="36" spans="1:44" ht="15.75" customHeight="1">
      <c r="A36" s="1"/>
      <c r="B36" s="7"/>
      <c r="C36" s="169" t="str">
        <f>IF('1. Staff Posts and Salaries'!C35="","",'1. Staff Posts and Salaries'!C35)</f>
        <v/>
      </c>
      <c r="D36" s="170" t="str">
        <f>IF('1. Staff Posts and Salaries'!D35="","",'1. Staff Posts and Salaries'!D35)</f>
        <v/>
      </c>
      <c r="E36" s="141" t="str">
        <f>IF('1. Staff Posts and Salaries'!E35="","",'1. Staff Posts and Salaries'!E35)</f>
        <v/>
      </c>
      <c r="F36" s="141" t="str">
        <f>IF('1. Staff Posts and Salaries'!F35="","",'1. Staff Posts and Salaries'!F35)</f>
        <v/>
      </c>
      <c r="G36" s="141" t="str">
        <f>IF('1. Staff Posts and Salaries'!G35="","",'1. Staff Posts and Salaries'!G35)</f>
        <v/>
      </c>
      <c r="H36" s="141" t="str">
        <f>IF('1. Staff Posts and Salaries'!H35="","",'1. Staff Posts and Salaries'!K35)</f>
        <v/>
      </c>
      <c r="I36" s="171"/>
      <c r="J36" s="172"/>
      <c r="K36" s="178">
        <f t="shared" si="0"/>
        <v>0</v>
      </c>
      <c r="L36" s="174">
        <f>IFERROR('1. Staff Posts and Salaries'!$J35*K36*$H36,0)</f>
        <v>0</v>
      </c>
      <c r="M36" s="179"/>
      <c r="N36" s="171"/>
      <c r="O36" s="172"/>
      <c r="P36" s="173">
        <f t="shared" si="1"/>
        <v>0</v>
      </c>
      <c r="Q36" s="174">
        <f>IFERROR('1. Staff Posts and Salaries'!$J35*(1+SUM($M36))*P36*$H36,0)</f>
        <v>0</v>
      </c>
      <c r="R36" s="179"/>
      <c r="S36" s="171"/>
      <c r="T36" s="172"/>
      <c r="U36" s="173">
        <f t="shared" si="2"/>
        <v>0</v>
      </c>
      <c r="V36" s="174">
        <f>IFERROR('1. Staff Posts and Salaries'!$J35*(1+SUM($M36))*(1+SUM($R36))*U36*$H36,0)</f>
        <v>0</v>
      </c>
      <c r="W36" s="179"/>
      <c r="X36" s="171"/>
      <c r="Y36" s="172"/>
      <c r="Z36" s="173">
        <f t="shared" si="3"/>
        <v>0</v>
      </c>
      <c r="AA36" s="174">
        <f>IFERROR('1. Staff Posts and Salaries'!$J35*(1+SUM($M36))*(1+SUM($R36))*(1+SUM($W36))*Z36*$H36,0)</f>
        <v>0</v>
      </c>
      <c r="AB36" s="179"/>
      <c r="AC36" s="171"/>
      <c r="AD36" s="172"/>
      <c r="AE36" s="178">
        <f t="shared" si="5"/>
        <v>0</v>
      </c>
      <c r="AF36" s="174">
        <f>IFERROR('1. Staff Posts and Salaries'!$J35*(1+SUM($M36))*(1+SUM($R36))*(1+SUM($W36))*(1+SUM($AB36))*AE36*$H36,0)</f>
        <v>0</v>
      </c>
      <c r="AG36" s="180">
        <f t="shared" ref="AG36:AH36" si="28">AE36+Z36+U36+P36+K36</f>
        <v>0</v>
      </c>
      <c r="AH36" s="181">
        <f t="shared" si="28"/>
        <v>0</v>
      </c>
      <c r="AI36" s="7"/>
      <c r="AJ36" s="1"/>
      <c r="AK36" s="1"/>
      <c r="AL36" s="1"/>
      <c r="AM36" s="1"/>
      <c r="AN36" s="1"/>
      <c r="AO36" s="1"/>
      <c r="AP36" s="1"/>
      <c r="AQ36" s="1"/>
      <c r="AR36" s="1"/>
    </row>
    <row r="37" spans="1:44" ht="15.75" customHeight="1">
      <c r="A37" s="1"/>
      <c r="B37" s="7"/>
      <c r="C37" s="169" t="str">
        <f>IF('1. Staff Posts and Salaries'!C36="","",'1. Staff Posts and Salaries'!C36)</f>
        <v/>
      </c>
      <c r="D37" s="170" t="str">
        <f>IF('1. Staff Posts and Salaries'!D36="","",'1. Staff Posts and Salaries'!D36)</f>
        <v/>
      </c>
      <c r="E37" s="141" t="str">
        <f>IF('1. Staff Posts and Salaries'!E36="","",'1. Staff Posts and Salaries'!E36)</f>
        <v/>
      </c>
      <c r="F37" s="141" t="str">
        <f>IF('1. Staff Posts and Salaries'!F36="","",'1. Staff Posts and Salaries'!F36)</f>
        <v/>
      </c>
      <c r="G37" s="141" t="str">
        <f>IF('1. Staff Posts and Salaries'!G36="","",'1. Staff Posts and Salaries'!G36)</f>
        <v/>
      </c>
      <c r="H37" s="141" t="str">
        <f>IF('1. Staff Posts and Salaries'!H36="","",'1. Staff Posts and Salaries'!K36)</f>
        <v/>
      </c>
      <c r="I37" s="171"/>
      <c r="J37" s="172"/>
      <c r="K37" s="178">
        <f t="shared" si="0"/>
        <v>0</v>
      </c>
      <c r="L37" s="174">
        <f>IFERROR('1. Staff Posts and Salaries'!$J36*K37*$H37,0)</f>
        <v>0</v>
      </c>
      <c r="M37" s="179"/>
      <c r="N37" s="171"/>
      <c r="O37" s="172"/>
      <c r="P37" s="173">
        <f t="shared" si="1"/>
        <v>0</v>
      </c>
      <c r="Q37" s="174">
        <f>IFERROR('1. Staff Posts and Salaries'!$J36*(1+SUM($M37))*P37*$H37,0)</f>
        <v>0</v>
      </c>
      <c r="R37" s="179"/>
      <c r="S37" s="171"/>
      <c r="T37" s="172"/>
      <c r="U37" s="173">
        <f t="shared" si="2"/>
        <v>0</v>
      </c>
      <c r="V37" s="174">
        <f>IFERROR('1. Staff Posts and Salaries'!$J36*(1+SUM($M37))*(1+SUM($R37))*U37*$H37,0)</f>
        <v>0</v>
      </c>
      <c r="W37" s="179"/>
      <c r="X37" s="171"/>
      <c r="Y37" s="172"/>
      <c r="Z37" s="173">
        <f t="shared" si="3"/>
        <v>0</v>
      </c>
      <c r="AA37" s="174">
        <f>IFERROR('1. Staff Posts and Salaries'!$J36*(1+SUM($M37))*(1+SUM($R37))*(1+SUM($W37))*Z37*$H37,0)</f>
        <v>0</v>
      </c>
      <c r="AB37" s="179"/>
      <c r="AC37" s="171"/>
      <c r="AD37" s="172"/>
      <c r="AE37" s="178">
        <f t="shared" si="5"/>
        <v>0</v>
      </c>
      <c r="AF37" s="174">
        <f>IFERROR('1. Staff Posts and Salaries'!$J36*(1+SUM($M37))*(1+SUM($R37))*(1+SUM($W37))*(1+SUM($AB37))*AE37*$H37,0)</f>
        <v>0</v>
      </c>
      <c r="AG37" s="180">
        <f t="shared" ref="AG37:AH37" si="29">AE37+Z37+U37+P37+K37</f>
        <v>0</v>
      </c>
      <c r="AH37" s="181">
        <f t="shared" si="29"/>
        <v>0</v>
      </c>
      <c r="AI37" s="7"/>
      <c r="AJ37" s="1"/>
      <c r="AK37" s="1"/>
      <c r="AL37" s="1"/>
      <c r="AM37" s="1"/>
      <c r="AN37" s="1"/>
      <c r="AO37" s="1"/>
      <c r="AP37" s="1"/>
      <c r="AQ37" s="1"/>
      <c r="AR37" s="1"/>
    </row>
    <row r="38" spans="1:44" ht="15.75" customHeight="1">
      <c r="A38" s="1"/>
      <c r="B38" s="7"/>
      <c r="C38" s="169" t="str">
        <f>IF('1. Staff Posts and Salaries'!C37="","",'1. Staff Posts and Salaries'!C37)</f>
        <v/>
      </c>
      <c r="D38" s="170" t="str">
        <f>IF('1. Staff Posts and Salaries'!D37="","",'1. Staff Posts and Salaries'!D37)</f>
        <v/>
      </c>
      <c r="E38" s="141" t="str">
        <f>IF('1. Staff Posts and Salaries'!E37="","",'1. Staff Posts and Salaries'!E37)</f>
        <v/>
      </c>
      <c r="F38" s="141" t="str">
        <f>IF('1. Staff Posts and Salaries'!F37="","",'1. Staff Posts and Salaries'!F37)</f>
        <v/>
      </c>
      <c r="G38" s="141" t="str">
        <f>IF('1. Staff Posts and Salaries'!G37="","",'1. Staff Posts and Salaries'!G37)</f>
        <v/>
      </c>
      <c r="H38" s="141" t="str">
        <f>IF('1. Staff Posts and Salaries'!H37="","",'1. Staff Posts and Salaries'!K37)</f>
        <v/>
      </c>
      <c r="I38" s="171"/>
      <c r="J38" s="172"/>
      <c r="K38" s="178">
        <f t="shared" si="0"/>
        <v>0</v>
      </c>
      <c r="L38" s="174">
        <f>IFERROR('1. Staff Posts and Salaries'!$J37*K38*$H38,0)</f>
        <v>0</v>
      </c>
      <c r="M38" s="179"/>
      <c r="N38" s="171"/>
      <c r="O38" s="172"/>
      <c r="P38" s="173">
        <f t="shared" si="1"/>
        <v>0</v>
      </c>
      <c r="Q38" s="174">
        <f>IFERROR('1. Staff Posts and Salaries'!$J37*(1+SUM($M38))*P38*$H38,0)</f>
        <v>0</v>
      </c>
      <c r="R38" s="179"/>
      <c r="S38" s="171"/>
      <c r="T38" s="172"/>
      <c r="U38" s="173">
        <f t="shared" si="2"/>
        <v>0</v>
      </c>
      <c r="V38" s="174">
        <f>IFERROR('1. Staff Posts and Salaries'!$J37*(1+SUM($M38))*(1+SUM($R38))*U38*$H38,0)</f>
        <v>0</v>
      </c>
      <c r="W38" s="179"/>
      <c r="X38" s="171"/>
      <c r="Y38" s="172"/>
      <c r="Z38" s="173">
        <f t="shared" si="3"/>
        <v>0</v>
      </c>
      <c r="AA38" s="174">
        <f>IFERROR('1. Staff Posts and Salaries'!$J37*(1+SUM($M38))*(1+SUM($R38))*(1+SUM($W38))*Z38*$H38,0)</f>
        <v>0</v>
      </c>
      <c r="AB38" s="179"/>
      <c r="AC38" s="171"/>
      <c r="AD38" s="172"/>
      <c r="AE38" s="178">
        <f t="shared" si="5"/>
        <v>0</v>
      </c>
      <c r="AF38" s="174">
        <f>IFERROR('1. Staff Posts and Salaries'!$J37*(1+SUM($M38))*(1+SUM($R38))*(1+SUM($W38))*(1+SUM($AB38))*AE38*$H38,0)</f>
        <v>0</v>
      </c>
      <c r="AG38" s="180">
        <f t="shared" ref="AG38:AH38" si="30">AE38+Z38+U38+P38+K38</f>
        <v>0</v>
      </c>
      <c r="AH38" s="181">
        <f t="shared" si="30"/>
        <v>0</v>
      </c>
      <c r="AI38" s="7"/>
      <c r="AJ38" s="1"/>
      <c r="AK38" s="1"/>
      <c r="AL38" s="1"/>
      <c r="AM38" s="1"/>
      <c r="AN38" s="1"/>
      <c r="AO38" s="1"/>
      <c r="AP38" s="1"/>
      <c r="AQ38" s="1"/>
      <c r="AR38" s="1"/>
    </row>
    <row r="39" spans="1:44" ht="15.75" customHeight="1">
      <c r="A39" s="1"/>
      <c r="B39" s="7"/>
      <c r="C39" s="169" t="str">
        <f>IF('1. Staff Posts and Salaries'!C38="","",'1. Staff Posts and Salaries'!C38)</f>
        <v/>
      </c>
      <c r="D39" s="170" t="str">
        <f>IF('1. Staff Posts and Salaries'!D38="","",'1. Staff Posts and Salaries'!D38)</f>
        <v/>
      </c>
      <c r="E39" s="141" t="str">
        <f>IF('1. Staff Posts and Salaries'!E38="","",'1. Staff Posts and Salaries'!E38)</f>
        <v/>
      </c>
      <c r="F39" s="141" t="str">
        <f>IF('1. Staff Posts and Salaries'!F38="","",'1. Staff Posts and Salaries'!F38)</f>
        <v/>
      </c>
      <c r="G39" s="141" t="str">
        <f>IF('1. Staff Posts and Salaries'!G38="","",'1. Staff Posts and Salaries'!G38)</f>
        <v/>
      </c>
      <c r="H39" s="141" t="str">
        <f>IF('1. Staff Posts and Salaries'!H38="","",'1. Staff Posts and Salaries'!K38)</f>
        <v/>
      </c>
      <c r="I39" s="171"/>
      <c r="J39" s="172"/>
      <c r="K39" s="178">
        <f t="shared" si="0"/>
        <v>0</v>
      </c>
      <c r="L39" s="174">
        <f>IFERROR('1. Staff Posts and Salaries'!$J38*K39*$H39,0)</f>
        <v>0</v>
      </c>
      <c r="M39" s="179"/>
      <c r="N39" s="171"/>
      <c r="O39" s="172"/>
      <c r="P39" s="173">
        <f t="shared" si="1"/>
        <v>0</v>
      </c>
      <c r="Q39" s="174">
        <f>IFERROR('1. Staff Posts and Salaries'!$J38*(1+SUM($M39))*P39*$H39,0)</f>
        <v>0</v>
      </c>
      <c r="R39" s="179"/>
      <c r="S39" s="171"/>
      <c r="T39" s="172"/>
      <c r="U39" s="173">
        <f t="shared" si="2"/>
        <v>0</v>
      </c>
      <c r="V39" s="174">
        <f>IFERROR('1. Staff Posts and Salaries'!$J38*(1+SUM($M39))*(1+SUM($R39))*U39*$H39,0)</f>
        <v>0</v>
      </c>
      <c r="W39" s="179"/>
      <c r="X39" s="171"/>
      <c r="Y39" s="172"/>
      <c r="Z39" s="173">
        <f t="shared" si="3"/>
        <v>0</v>
      </c>
      <c r="AA39" s="174">
        <f>IFERROR('1. Staff Posts and Salaries'!$J38*(1+SUM($M39))*(1+SUM($R39))*(1+SUM($W39))*Z39*$H39,0)</f>
        <v>0</v>
      </c>
      <c r="AB39" s="179"/>
      <c r="AC39" s="171"/>
      <c r="AD39" s="172"/>
      <c r="AE39" s="178">
        <f t="shared" si="5"/>
        <v>0</v>
      </c>
      <c r="AF39" s="174">
        <f>IFERROR('1. Staff Posts and Salaries'!$J38*(1+SUM($M39))*(1+SUM($R39))*(1+SUM($W39))*(1+SUM($AB39))*AE39*$H39,0)</f>
        <v>0</v>
      </c>
      <c r="AG39" s="180">
        <f t="shared" ref="AG39:AH39" si="31">AE39+Z39+U39+P39+K39</f>
        <v>0</v>
      </c>
      <c r="AH39" s="181">
        <f t="shared" si="31"/>
        <v>0</v>
      </c>
      <c r="AI39" s="7"/>
      <c r="AJ39" s="1"/>
      <c r="AK39" s="1"/>
      <c r="AL39" s="1"/>
      <c r="AM39" s="1"/>
      <c r="AN39" s="1"/>
      <c r="AO39" s="1"/>
      <c r="AP39" s="1"/>
      <c r="AQ39" s="1"/>
      <c r="AR39" s="1"/>
    </row>
    <row r="40" spans="1:44" ht="15.75" customHeight="1">
      <c r="A40" s="1"/>
      <c r="B40" s="7"/>
      <c r="C40" s="169" t="str">
        <f>IF('1. Staff Posts and Salaries'!C39="","",'1. Staff Posts and Salaries'!C39)</f>
        <v/>
      </c>
      <c r="D40" s="170" t="str">
        <f>IF('1. Staff Posts and Salaries'!D39="","",'1. Staff Posts and Salaries'!D39)</f>
        <v/>
      </c>
      <c r="E40" s="141" t="str">
        <f>IF('1. Staff Posts and Salaries'!E39="","",'1. Staff Posts and Salaries'!E39)</f>
        <v/>
      </c>
      <c r="F40" s="141" t="str">
        <f>IF('1. Staff Posts and Salaries'!F39="","",'1. Staff Posts and Salaries'!F39)</f>
        <v/>
      </c>
      <c r="G40" s="141" t="str">
        <f>IF('1. Staff Posts and Salaries'!G39="","",'1. Staff Posts and Salaries'!G39)</f>
        <v/>
      </c>
      <c r="H40" s="141" t="str">
        <f>IF('1. Staff Posts and Salaries'!H39="","",'1. Staff Posts and Salaries'!K39)</f>
        <v/>
      </c>
      <c r="I40" s="171"/>
      <c r="J40" s="172"/>
      <c r="K40" s="178">
        <f t="shared" si="0"/>
        <v>0</v>
      </c>
      <c r="L40" s="174">
        <f>IFERROR('1. Staff Posts and Salaries'!$J39*K40*$H40,0)</f>
        <v>0</v>
      </c>
      <c r="M40" s="179"/>
      <c r="N40" s="171"/>
      <c r="O40" s="172"/>
      <c r="P40" s="173">
        <f t="shared" si="1"/>
        <v>0</v>
      </c>
      <c r="Q40" s="174">
        <f>IFERROR('1. Staff Posts and Salaries'!$J39*(1+SUM($M40))*P40*$H40,0)</f>
        <v>0</v>
      </c>
      <c r="R40" s="179"/>
      <c r="S40" s="171"/>
      <c r="T40" s="172"/>
      <c r="U40" s="173">
        <f t="shared" si="2"/>
        <v>0</v>
      </c>
      <c r="V40" s="174">
        <f>IFERROR('1. Staff Posts and Salaries'!$J39*(1+SUM($M40))*(1+SUM($R40))*U40*$H40,0)</f>
        <v>0</v>
      </c>
      <c r="W40" s="179"/>
      <c r="X40" s="171"/>
      <c r="Y40" s="172"/>
      <c r="Z40" s="173">
        <f t="shared" si="3"/>
        <v>0</v>
      </c>
      <c r="AA40" s="174">
        <f>IFERROR('1. Staff Posts and Salaries'!$J39*(1+SUM($M40))*(1+SUM($R40))*(1+SUM($W40))*Z40*$H40,0)</f>
        <v>0</v>
      </c>
      <c r="AB40" s="179"/>
      <c r="AC40" s="171"/>
      <c r="AD40" s="172"/>
      <c r="AE40" s="178">
        <f t="shared" si="5"/>
        <v>0</v>
      </c>
      <c r="AF40" s="174">
        <f>IFERROR('1. Staff Posts and Salaries'!$J39*(1+SUM($M40))*(1+SUM($R40))*(1+SUM($W40))*(1+SUM($AB40))*AE40*$H40,0)</f>
        <v>0</v>
      </c>
      <c r="AG40" s="180">
        <f t="shared" ref="AG40:AH40" si="32">AE40+Z40+U40+P40+K40</f>
        <v>0</v>
      </c>
      <c r="AH40" s="181">
        <f t="shared" si="32"/>
        <v>0</v>
      </c>
      <c r="AI40" s="7"/>
      <c r="AJ40" s="1"/>
      <c r="AK40" s="1"/>
      <c r="AL40" s="1"/>
      <c r="AM40" s="1"/>
      <c r="AN40" s="1"/>
      <c r="AO40" s="1"/>
      <c r="AP40" s="1"/>
      <c r="AQ40" s="1"/>
      <c r="AR40" s="1"/>
    </row>
    <row r="41" spans="1:44" ht="15.75" customHeight="1">
      <c r="A41" s="1"/>
      <c r="B41" s="7"/>
      <c r="C41" s="169" t="str">
        <f>IF('1. Staff Posts and Salaries'!C40="","",'1. Staff Posts and Salaries'!C40)</f>
        <v/>
      </c>
      <c r="D41" s="170" t="str">
        <f>IF('1. Staff Posts and Salaries'!D40="","",'1. Staff Posts and Salaries'!D40)</f>
        <v/>
      </c>
      <c r="E41" s="141" t="str">
        <f>IF('1. Staff Posts and Salaries'!E40="","",'1. Staff Posts and Salaries'!E40)</f>
        <v/>
      </c>
      <c r="F41" s="141" t="str">
        <f>IF('1. Staff Posts and Salaries'!F40="","",'1. Staff Posts and Salaries'!F40)</f>
        <v/>
      </c>
      <c r="G41" s="141" t="str">
        <f>IF('1. Staff Posts and Salaries'!G40="","",'1. Staff Posts and Salaries'!G40)</f>
        <v/>
      </c>
      <c r="H41" s="141" t="str">
        <f>IF('1. Staff Posts and Salaries'!H40="","",'1. Staff Posts and Salaries'!K40)</f>
        <v/>
      </c>
      <c r="I41" s="171"/>
      <c r="J41" s="172"/>
      <c r="K41" s="178">
        <f t="shared" si="0"/>
        <v>0</v>
      </c>
      <c r="L41" s="174">
        <f>IFERROR('1. Staff Posts and Salaries'!$J40*K41*$H41,0)</f>
        <v>0</v>
      </c>
      <c r="M41" s="179"/>
      <c r="N41" s="171"/>
      <c r="O41" s="172"/>
      <c r="P41" s="173">
        <f t="shared" si="1"/>
        <v>0</v>
      </c>
      <c r="Q41" s="174">
        <f>IFERROR('1. Staff Posts and Salaries'!$J40*(1+SUM($M41))*P41*$H41,0)</f>
        <v>0</v>
      </c>
      <c r="R41" s="179"/>
      <c r="S41" s="171"/>
      <c r="T41" s="172"/>
      <c r="U41" s="173">
        <f t="shared" si="2"/>
        <v>0</v>
      </c>
      <c r="V41" s="174">
        <f>IFERROR('1. Staff Posts and Salaries'!$J40*(1+SUM($M41))*(1+SUM($R41))*U41*$H41,0)</f>
        <v>0</v>
      </c>
      <c r="W41" s="179"/>
      <c r="X41" s="171"/>
      <c r="Y41" s="172"/>
      <c r="Z41" s="173">
        <f t="shared" si="3"/>
        <v>0</v>
      </c>
      <c r="AA41" s="174">
        <f>IFERROR('1. Staff Posts and Salaries'!$J40*(1+SUM($M41))*(1+SUM($R41))*(1+SUM($W41))*Z41*$H41,0)</f>
        <v>0</v>
      </c>
      <c r="AB41" s="179"/>
      <c r="AC41" s="171"/>
      <c r="AD41" s="172"/>
      <c r="AE41" s="178">
        <f t="shared" si="5"/>
        <v>0</v>
      </c>
      <c r="AF41" s="174">
        <f>IFERROR('1. Staff Posts and Salaries'!$J40*(1+SUM($M41))*(1+SUM($R41))*(1+SUM($W41))*(1+SUM($AB41))*AE41*$H41,0)</f>
        <v>0</v>
      </c>
      <c r="AG41" s="180">
        <f t="shared" ref="AG41:AH41" si="33">AE41+Z41+U41+P41+K41</f>
        <v>0</v>
      </c>
      <c r="AH41" s="181">
        <f t="shared" si="33"/>
        <v>0</v>
      </c>
      <c r="AI41" s="7"/>
      <c r="AJ41" s="1"/>
      <c r="AK41" s="1"/>
      <c r="AL41" s="1"/>
      <c r="AM41" s="1"/>
      <c r="AN41" s="1"/>
      <c r="AO41" s="1"/>
      <c r="AP41" s="1"/>
      <c r="AQ41" s="1"/>
      <c r="AR41" s="1"/>
    </row>
    <row r="42" spans="1:44" ht="15.75" customHeight="1">
      <c r="A42" s="1"/>
      <c r="B42" s="7"/>
      <c r="C42" s="169" t="str">
        <f>IF('1. Staff Posts and Salaries'!C41="","",'1. Staff Posts and Salaries'!C41)</f>
        <v/>
      </c>
      <c r="D42" s="170" t="str">
        <f>IF('1. Staff Posts and Salaries'!D41="","",'1. Staff Posts and Salaries'!D41)</f>
        <v/>
      </c>
      <c r="E42" s="141" t="str">
        <f>IF('1. Staff Posts and Salaries'!E41="","",'1. Staff Posts and Salaries'!E41)</f>
        <v/>
      </c>
      <c r="F42" s="141" t="str">
        <f>IF('1. Staff Posts and Salaries'!F41="","",'1. Staff Posts and Salaries'!F41)</f>
        <v/>
      </c>
      <c r="G42" s="141" t="str">
        <f>IF('1. Staff Posts and Salaries'!G41="","",'1. Staff Posts and Salaries'!G41)</f>
        <v/>
      </c>
      <c r="H42" s="141" t="str">
        <f>IF('1. Staff Posts and Salaries'!H41="","",'1. Staff Posts and Salaries'!K41)</f>
        <v/>
      </c>
      <c r="I42" s="171"/>
      <c r="J42" s="172"/>
      <c r="K42" s="178">
        <f t="shared" si="0"/>
        <v>0</v>
      </c>
      <c r="L42" s="174">
        <f>IFERROR('1. Staff Posts and Salaries'!$J41*K42*$H42,0)</f>
        <v>0</v>
      </c>
      <c r="M42" s="179"/>
      <c r="N42" s="171"/>
      <c r="O42" s="172"/>
      <c r="P42" s="173">
        <f t="shared" si="1"/>
        <v>0</v>
      </c>
      <c r="Q42" s="174">
        <f>IFERROR('1. Staff Posts and Salaries'!$J41*(1+SUM($M42))*P42*$H42,0)</f>
        <v>0</v>
      </c>
      <c r="R42" s="179"/>
      <c r="S42" s="171"/>
      <c r="T42" s="172"/>
      <c r="U42" s="173">
        <f t="shared" si="2"/>
        <v>0</v>
      </c>
      <c r="V42" s="174">
        <f>IFERROR('1. Staff Posts and Salaries'!$J41*(1+SUM($M42))*(1+SUM($R42))*U42*$H42,0)</f>
        <v>0</v>
      </c>
      <c r="W42" s="179"/>
      <c r="X42" s="171"/>
      <c r="Y42" s="172"/>
      <c r="Z42" s="173">
        <f t="shared" si="3"/>
        <v>0</v>
      </c>
      <c r="AA42" s="174">
        <f>IFERROR('1. Staff Posts and Salaries'!$J41*(1+SUM($M42))*(1+SUM($R42))*(1+SUM($W42))*Z42*$H42,0)</f>
        <v>0</v>
      </c>
      <c r="AB42" s="179"/>
      <c r="AC42" s="171"/>
      <c r="AD42" s="172"/>
      <c r="AE42" s="178">
        <f t="shared" si="5"/>
        <v>0</v>
      </c>
      <c r="AF42" s="174">
        <f>IFERROR('1. Staff Posts and Salaries'!$J41*(1+SUM($M42))*(1+SUM($R42))*(1+SUM($W42))*(1+SUM($AB42))*AE42*$H42,0)</f>
        <v>0</v>
      </c>
      <c r="AG42" s="180">
        <f t="shared" ref="AG42:AH42" si="34">AE42+Z42+U42+P42+K42</f>
        <v>0</v>
      </c>
      <c r="AH42" s="181">
        <f t="shared" si="34"/>
        <v>0</v>
      </c>
      <c r="AI42" s="7"/>
      <c r="AJ42" s="1"/>
      <c r="AK42" s="1"/>
      <c r="AL42" s="1"/>
      <c r="AM42" s="1"/>
      <c r="AN42" s="1"/>
      <c r="AO42" s="1"/>
      <c r="AP42" s="1"/>
      <c r="AQ42" s="1"/>
      <c r="AR42" s="1"/>
    </row>
    <row r="43" spans="1:44" ht="15.75" customHeight="1">
      <c r="A43" s="1"/>
      <c r="B43" s="7"/>
      <c r="C43" s="169" t="str">
        <f>IF('1. Staff Posts and Salaries'!C42="","",'1. Staff Posts and Salaries'!C42)</f>
        <v/>
      </c>
      <c r="D43" s="170" t="str">
        <f>IF('1. Staff Posts and Salaries'!D42="","",'1. Staff Posts and Salaries'!D42)</f>
        <v/>
      </c>
      <c r="E43" s="141" t="str">
        <f>IF('1. Staff Posts and Salaries'!E42="","",'1. Staff Posts and Salaries'!E42)</f>
        <v/>
      </c>
      <c r="F43" s="141" t="str">
        <f>IF('1. Staff Posts and Salaries'!F42="","",'1. Staff Posts and Salaries'!F42)</f>
        <v/>
      </c>
      <c r="G43" s="141" t="str">
        <f>IF('1. Staff Posts and Salaries'!G42="","",'1. Staff Posts and Salaries'!G42)</f>
        <v/>
      </c>
      <c r="H43" s="141" t="str">
        <f>IF('1. Staff Posts and Salaries'!H42="","",'1. Staff Posts and Salaries'!K42)</f>
        <v/>
      </c>
      <c r="I43" s="171"/>
      <c r="J43" s="172"/>
      <c r="K43" s="178">
        <f t="shared" si="0"/>
        <v>0</v>
      </c>
      <c r="L43" s="174">
        <f>IFERROR('1. Staff Posts and Salaries'!$J42*K43*$H43,0)</f>
        <v>0</v>
      </c>
      <c r="M43" s="179"/>
      <c r="N43" s="171"/>
      <c r="O43" s="172"/>
      <c r="P43" s="173">
        <f t="shared" si="1"/>
        <v>0</v>
      </c>
      <c r="Q43" s="174">
        <f>IFERROR('1. Staff Posts and Salaries'!$J42*(1+SUM($M43))*P43*$H43,0)</f>
        <v>0</v>
      </c>
      <c r="R43" s="179"/>
      <c r="S43" s="171"/>
      <c r="T43" s="172"/>
      <c r="U43" s="173">
        <f t="shared" si="2"/>
        <v>0</v>
      </c>
      <c r="V43" s="174">
        <f>IFERROR('1. Staff Posts and Salaries'!$J42*(1+SUM($M43))*(1+SUM($R43))*U43*$H43,0)</f>
        <v>0</v>
      </c>
      <c r="W43" s="179"/>
      <c r="X43" s="171"/>
      <c r="Y43" s="172"/>
      <c r="Z43" s="173">
        <f t="shared" si="3"/>
        <v>0</v>
      </c>
      <c r="AA43" s="174">
        <f>IFERROR('1. Staff Posts and Salaries'!$J42*(1+SUM($M43))*(1+SUM($R43))*(1+SUM($W43))*Z43*$H43,0)</f>
        <v>0</v>
      </c>
      <c r="AB43" s="179"/>
      <c r="AC43" s="171"/>
      <c r="AD43" s="172"/>
      <c r="AE43" s="178">
        <f t="shared" si="5"/>
        <v>0</v>
      </c>
      <c r="AF43" s="174">
        <f>IFERROR('1. Staff Posts and Salaries'!$J42*(1+SUM($M43))*(1+SUM($R43))*(1+SUM($W43))*(1+SUM($AB43))*AE43*$H43,0)</f>
        <v>0</v>
      </c>
      <c r="AG43" s="180">
        <f t="shared" ref="AG43:AH43" si="35">AE43+Z43+U43+P43+K43</f>
        <v>0</v>
      </c>
      <c r="AH43" s="181">
        <f t="shared" si="35"/>
        <v>0</v>
      </c>
      <c r="AI43" s="7"/>
      <c r="AJ43" s="1"/>
      <c r="AK43" s="1"/>
      <c r="AL43" s="1"/>
      <c r="AM43" s="1"/>
      <c r="AN43" s="1"/>
      <c r="AO43" s="1"/>
      <c r="AP43" s="1"/>
      <c r="AQ43" s="1"/>
      <c r="AR43" s="1"/>
    </row>
    <row r="44" spans="1:44" ht="15.75" customHeight="1">
      <c r="A44" s="1"/>
      <c r="B44" s="7"/>
      <c r="C44" s="169" t="str">
        <f>IF('1. Staff Posts and Salaries'!C43="","",'1. Staff Posts and Salaries'!C43)</f>
        <v/>
      </c>
      <c r="D44" s="170" t="str">
        <f>IF('1. Staff Posts and Salaries'!D43="","",'1. Staff Posts and Salaries'!D43)</f>
        <v/>
      </c>
      <c r="E44" s="141" t="str">
        <f>IF('1. Staff Posts and Salaries'!E43="","",'1. Staff Posts and Salaries'!E43)</f>
        <v/>
      </c>
      <c r="F44" s="141" t="str">
        <f>IF('1. Staff Posts and Salaries'!F43="","",'1. Staff Posts and Salaries'!F43)</f>
        <v/>
      </c>
      <c r="G44" s="141" t="str">
        <f>IF('1. Staff Posts and Salaries'!G43="","",'1. Staff Posts and Salaries'!G43)</f>
        <v/>
      </c>
      <c r="H44" s="141" t="str">
        <f>IF('1. Staff Posts and Salaries'!H43="","",'1. Staff Posts and Salaries'!K43)</f>
        <v/>
      </c>
      <c r="I44" s="171"/>
      <c r="J44" s="172"/>
      <c r="K44" s="178">
        <f t="shared" si="0"/>
        <v>0</v>
      </c>
      <c r="L44" s="174">
        <f>IFERROR('1. Staff Posts and Salaries'!$J43*K44*$H44,0)</f>
        <v>0</v>
      </c>
      <c r="M44" s="179"/>
      <c r="N44" s="171"/>
      <c r="O44" s="172"/>
      <c r="P44" s="173">
        <f t="shared" si="1"/>
        <v>0</v>
      </c>
      <c r="Q44" s="174">
        <f>IFERROR('1. Staff Posts and Salaries'!$J43*(1+SUM($M44))*P44*$H44,0)</f>
        <v>0</v>
      </c>
      <c r="R44" s="179"/>
      <c r="S44" s="171"/>
      <c r="T44" s="172"/>
      <c r="U44" s="173">
        <f t="shared" si="2"/>
        <v>0</v>
      </c>
      <c r="V44" s="174">
        <f>IFERROR('1. Staff Posts and Salaries'!$J43*(1+SUM($M44))*(1+SUM($R44))*U44*$H44,0)</f>
        <v>0</v>
      </c>
      <c r="W44" s="179"/>
      <c r="X44" s="171"/>
      <c r="Y44" s="172"/>
      <c r="Z44" s="173">
        <f t="shared" si="3"/>
        <v>0</v>
      </c>
      <c r="AA44" s="174">
        <f>IFERROR('1. Staff Posts and Salaries'!$J43*(1+SUM($M44))*(1+SUM($R44))*(1+SUM($W44))*Z44*$H44,0)</f>
        <v>0</v>
      </c>
      <c r="AB44" s="179"/>
      <c r="AC44" s="171"/>
      <c r="AD44" s="172"/>
      <c r="AE44" s="178">
        <f t="shared" si="5"/>
        <v>0</v>
      </c>
      <c r="AF44" s="174">
        <f>IFERROR('1. Staff Posts and Salaries'!$J43*(1+SUM($M44))*(1+SUM($R44))*(1+SUM($W44))*(1+SUM($AB44))*AE44*$H44,0)</f>
        <v>0</v>
      </c>
      <c r="AG44" s="180">
        <f t="shared" ref="AG44:AH44" si="36">AE44+Z44+U44+P44+K44</f>
        <v>0</v>
      </c>
      <c r="AH44" s="181">
        <f t="shared" si="36"/>
        <v>0</v>
      </c>
      <c r="AI44" s="7"/>
      <c r="AJ44" s="1"/>
      <c r="AK44" s="1"/>
      <c r="AL44" s="1"/>
      <c r="AM44" s="1"/>
      <c r="AN44" s="1"/>
      <c r="AO44" s="1"/>
      <c r="AP44" s="1"/>
      <c r="AQ44" s="1"/>
      <c r="AR44" s="1"/>
    </row>
    <row r="45" spans="1:44" ht="15.75" customHeight="1">
      <c r="A45" s="1"/>
      <c r="B45" s="7"/>
      <c r="C45" s="169" t="str">
        <f>IF('1. Staff Posts and Salaries'!C44="","",'1. Staff Posts and Salaries'!C44)</f>
        <v/>
      </c>
      <c r="D45" s="170" t="str">
        <f>IF('1. Staff Posts and Salaries'!D44="","",'1. Staff Posts and Salaries'!D44)</f>
        <v/>
      </c>
      <c r="E45" s="141" t="str">
        <f>IF('1. Staff Posts and Salaries'!E44="","",'1. Staff Posts and Salaries'!E44)</f>
        <v/>
      </c>
      <c r="F45" s="141" t="str">
        <f>IF('1. Staff Posts and Salaries'!F44="","",'1. Staff Posts and Salaries'!F44)</f>
        <v/>
      </c>
      <c r="G45" s="141" t="str">
        <f>IF('1. Staff Posts and Salaries'!G44="","",'1. Staff Posts and Salaries'!G44)</f>
        <v/>
      </c>
      <c r="H45" s="141" t="str">
        <f>IF('1. Staff Posts and Salaries'!H44="","",'1. Staff Posts and Salaries'!K44)</f>
        <v/>
      </c>
      <c r="I45" s="171"/>
      <c r="J45" s="172"/>
      <c r="K45" s="178">
        <f t="shared" si="0"/>
        <v>0</v>
      </c>
      <c r="L45" s="174">
        <f>IFERROR('1. Staff Posts and Salaries'!$J44*K45*$H45,0)</f>
        <v>0</v>
      </c>
      <c r="M45" s="179"/>
      <c r="N45" s="171"/>
      <c r="O45" s="172"/>
      <c r="P45" s="173">
        <f t="shared" si="1"/>
        <v>0</v>
      </c>
      <c r="Q45" s="174">
        <f>IFERROR('1. Staff Posts and Salaries'!$J44*(1+SUM($M45))*P45*$H45,0)</f>
        <v>0</v>
      </c>
      <c r="R45" s="179"/>
      <c r="S45" s="171"/>
      <c r="T45" s="172"/>
      <c r="U45" s="173">
        <f t="shared" si="2"/>
        <v>0</v>
      </c>
      <c r="V45" s="174">
        <f>IFERROR('1. Staff Posts and Salaries'!$J44*(1+SUM($M45))*(1+SUM($R45))*U45*$H45,0)</f>
        <v>0</v>
      </c>
      <c r="W45" s="179"/>
      <c r="X45" s="171"/>
      <c r="Y45" s="172"/>
      <c r="Z45" s="173">
        <f t="shared" si="3"/>
        <v>0</v>
      </c>
      <c r="AA45" s="174">
        <f>IFERROR('1. Staff Posts and Salaries'!$J44*(1+SUM($M45))*(1+SUM($R45))*(1+SUM($W45))*Z45*$H45,0)</f>
        <v>0</v>
      </c>
      <c r="AB45" s="179"/>
      <c r="AC45" s="171"/>
      <c r="AD45" s="172"/>
      <c r="AE45" s="178">
        <f t="shared" si="5"/>
        <v>0</v>
      </c>
      <c r="AF45" s="174">
        <f>IFERROR('1. Staff Posts and Salaries'!$J44*(1+SUM($M45))*(1+SUM($R45))*(1+SUM($W45))*(1+SUM($AB45))*AE45*$H45,0)</f>
        <v>0</v>
      </c>
      <c r="AG45" s="180">
        <f t="shared" ref="AG45:AH45" si="37">AE45+Z45+U45+P45+K45</f>
        <v>0</v>
      </c>
      <c r="AH45" s="181">
        <f t="shared" si="37"/>
        <v>0</v>
      </c>
      <c r="AI45" s="7"/>
      <c r="AJ45" s="1"/>
      <c r="AK45" s="1"/>
      <c r="AL45" s="1"/>
      <c r="AM45" s="1"/>
      <c r="AN45" s="1"/>
      <c r="AO45" s="1"/>
      <c r="AP45" s="1"/>
      <c r="AQ45" s="1"/>
      <c r="AR45" s="1"/>
    </row>
    <row r="46" spans="1:44" ht="15.75" customHeight="1">
      <c r="A46" s="1"/>
      <c r="B46" s="7"/>
      <c r="C46" s="169" t="str">
        <f>IF('1. Staff Posts and Salaries'!C45="","",'1. Staff Posts and Salaries'!C45)</f>
        <v/>
      </c>
      <c r="D46" s="170" t="str">
        <f>IF('1. Staff Posts and Salaries'!D45="","",'1. Staff Posts and Salaries'!D45)</f>
        <v/>
      </c>
      <c r="E46" s="141" t="str">
        <f>IF('1. Staff Posts and Salaries'!E45="","",'1. Staff Posts and Salaries'!E45)</f>
        <v/>
      </c>
      <c r="F46" s="141" t="str">
        <f>IF('1. Staff Posts and Salaries'!F45="","",'1. Staff Posts and Salaries'!F45)</f>
        <v/>
      </c>
      <c r="G46" s="141" t="str">
        <f>IF('1. Staff Posts and Salaries'!G45="","",'1. Staff Posts and Salaries'!G45)</f>
        <v/>
      </c>
      <c r="H46" s="141" t="str">
        <f>IF('1. Staff Posts and Salaries'!H45="","",'1. Staff Posts and Salaries'!K45)</f>
        <v/>
      </c>
      <c r="I46" s="171"/>
      <c r="J46" s="172"/>
      <c r="K46" s="178">
        <f t="shared" si="0"/>
        <v>0</v>
      </c>
      <c r="L46" s="174">
        <f>IFERROR('1. Staff Posts and Salaries'!$J45*K46*$H46,0)</f>
        <v>0</v>
      </c>
      <c r="M46" s="179"/>
      <c r="N46" s="171"/>
      <c r="O46" s="172"/>
      <c r="P46" s="173">
        <f t="shared" si="1"/>
        <v>0</v>
      </c>
      <c r="Q46" s="174">
        <f>IFERROR('1. Staff Posts and Salaries'!$J45*(1+SUM($M46))*P46*$H46,0)</f>
        <v>0</v>
      </c>
      <c r="R46" s="179"/>
      <c r="S46" s="171"/>
      <c r="T46" s="172"/>
      <c r="U46" s="173">
        <f t="shared" si="2"/>
        <v>0</v>
      </c>
      <c r="V46" s="174">
        <f>IFERROR('1. Staff Posts and Salaries'!$J45*(1+SUM($M46))*(1+SUM($R46))*U46*$H46,0)</f>
        <v>0</v>
      </c>
      <c r="W46" s="179"/>
      <c r="X46" s="171"/>
      <c r="Y46" s="172"/>
      <c r="Z46" s="173">
        <f t="shared" si="3"/>
        <v>0</v>
      </c>
      <c r="AA46" s="174">
        <f>IFERROR('1. Staff Posts and Salaries'!$J45*(1+SUM($M46))*(1+SUM($R46))*(1+SUM($W46))*Z46*$H46,0)</f>
        <v>0</v>
      </c>
      <c r="AB46" s="179"/>
      <c r="AC46" s="171"/>
      <c r="AD46" s="172"/>
      <c r="AE46" s="178">
        <f t="shared" si="5"/>
        <v>0</v>
      </c>
      <c r="AF46" s="174">
        <f>IFERROR('1. Staff Posts and Salaries'!$J45*(1+SUM($M46))*(1+SUM($R46))*(1+SUM($W46))*(1+SUM($AB46))*AE46*$H46,0)</f>
        <v>0</v>
      </c>
      <c r="AG46" s="180">
        <f t="shared" ref="AG46:AH46" si="38">AE46+Z46+U46+P46+K46</f>
        <v>0</v>
      </c>
      <c r="AH46" s="181">
        <f t="shared" si="38"/>
        <v>0</v>
      </c>
      <c r="AI46" s="7"/>
      <c r="AJ46" s="1"/>
      <c r="AK46" s="1"/>
      <c r="AL46" s="1"/>
      <c r="AM46" s="1"/>
      <c r="AN46" s="1"/>
      <c r="AO46" s="1"/>
      <c r="AP46" s="1"/>
      <c r="AQ46" s="1"/>
      <c r="AR46" s="1"/>
    </row>
    <row r="47" spans="1:44" ht="15.75" customHeight="1">
      <c r="A47" s="1"/>
      <c r="B47" s="7"/>
      <c r="C47" s="169" t="str">
        <f>IF('1. Staff Posts and Salaries'!C46="","",'1. Staff Posts and Salaries'!C46)</f>
        <v/>
      </c>
      <c r="D47" s="170" t="str">
        <f>IF('1. Staff Posts and Salaries'!D46="","",'1. Staff Posts and Salaries'!D46)</f>
        <v/>
      </c>
      <c r="E47" s="141" t="str">
        <f>IF('1. Staff Posts and Salaries'!E46="","",'1. Staff Posts and Salaries'!E46)</f>
        <v/>
      </c>
      <c r="F47" s="141" t="str">
        <f>IF('1. Staff Posts and Salaries'!F46="","",'1. Staff Posts and Salaries'!F46)</f>
        <v/>
      </c>
      <c r="G47" s="141" t="str">
        <f>IF('1. Staff Posts and Salaries'!G46="","",'1. Staff Posts and Salaries'!G46)</f>
        <v/>
      </c>
      <c r="H47" s="141" t="str">
        <f>IF('1. Staff Posts and Salaries'!H46="","",'1. Staff Posts and Salaries'!K46)</f>
        <v/>
      </c>
      <c r="I47" s="171"/>
      <c r="J47" s="172"/>
      <c r="K47" s="178">
        <f t="shared" si="0"/>
        <v>0</v>
      </c>
      <c r="L47" s="174">
        <f>IFERROR('1. Staff Posts and Salaries'!$J46*K47*$H47,0)</f>
        <v>0</v>
      </c>
      <c r="M47" s="179"/>
      <c r="N47" s="171"/>
      <c r="O47" s="172"/>
      <c r="P47" s="173">
        <f t="shared" si="1"/>
        <v>0</v>
      </c>
      <c r="Q47" s="174">
        <f>IFERROR('1. Staff Posts and Salaries'!$J46*(1+SUM($M47))*P47*$H47,0)</f>
        <v>0</v>
      </c>
      <c r="R47" s="179"/>
      <c r="S47" s="171"/>
      <c r="T47" s="172"/>
      <c r="U47" s="173">
        <f t="shared" si="2"/>
        <v>0</v>
      </c>
      <c r="V47" s="174">
        <f>IFERROR('1. Staff Posts and Salaries'!$J46*(1+SUM($M47))*(1+SUM($R47))*U47*$H47,0)</f>
        <v>0</v>
      </c>
      <c r="W47" s="179"/>
      <c r="X47" s="171"/>
      <c r="Y47" s="172"/>
      <c r="Z47" s="173">
        <f t="shared" si="3"/>
        <v>0</v>
      </c>
      <c r="AA47" s="174">
        <f>IFERROR('1. Staff Posts and Salaries'!$J46*(1+SUM($M47))*(1+SUM($R47))*(1+SUM($W47))*Z47*$H47,0)</f>
        <v>0</v>
      </c>
      <c r="AB47" s="179"/>
      <c r="AC47" s="171"/>
      <c r="AD47" s="172"/>
      <c r="AE47" s="178">
        <f t="shared" si="5"/>
        <v>0</v>
      </c>
      <c r="AF47" s="174">
        <f>IFERROR('1. Staff Posts and Salaries'!$J46*(1+SUM($M47))*(1+SUM($R47))*(1+SUM($W47))*(1+SUM($AB47))*AE47*$H47,0)</f>
        <v>0</v>
      </c>
      <c r="AG47" s="180">
        <f t="shared" ref="AG47:AH47" si="39">AE47+Z47+U47+P47+K47</f>
        <v>0</v>
      </c>
      <c r="AH47" s="181">
        <f t="shared" si="39"/>
        <v>0</v>
      </c>
      <c r="AI47" s="7"/>
      <c r="AJ47" s="1"/>
      <c r="AK47" s="1"/>
      <c r="AL47" s="1"/>
      <c r="AM47" s="1"/>
      <c r="AN47" s="1"/>
      <c r="AO47" s="1"/>
      <c r="AP47" s="1"/>
      <c r="AQ47" s="1"/>
      <c r="AR47" s="1"/>
    </row>
    <row r="48" spans="1:44" ht="15.75" customHeight="1">
      <c r="A48" s="1"/>
      <c r="B48" s="7"/>
      <c r="C48" s="169" t="str">
        <f>IF('1. Staff Posts and Salaries'!C47="","",'1. Staff Posts and Salaries'!C47)</f>
        <v/>
      </c>
      <c r="D48" s="170" t="str">
        <f>IF('1. Staff Posts and Salaries'!D47="","",'1. Staff Posts and Salaries'!D47)</f>
        <v/>
      </c>
      <c r="E48" s="141" t="str">
        <f>IF('1. Staff Posts and Salaries'!E47="","",'1. Staff Posts and Salaries'!E47)</f>
        <v/>
      </c>
      <c r="F48" s="141" t="str">
        <f>IF('1. Staff Posts and Salaries'!F47="","",'1. Staff Posts and Salaries'!F47)</f>
        <v/>
      </c>
      <c r="G48" s="141" t="str">
        <f>IF('1. Staff Posts and Salaries'!G47="","",'1. Staff Posts and Salaries'!G47)</f>
        <v/>
      </c>
      <c r="H48" s="141" t="str">
        <f>IF('1. Staff Posts and Salaries'!H47="","",'1. Staff Posts and Salaries'!K47)</f>
        <v/>
      </c>
      <c r="I48" s="171"/>
      <c r="J48" s="172"/>
      <c r="K48" s="178">
        <f t="shared" si="0"/>
        <v>0</v>
      </c>
      <c r="L48" s="174">
        <f>IFERROR('1. Staff Posts and Salaries'!$J47*K48*$H48,0)</f>
        <v>0</v>
      </c>
      <c r="M48" s="179"/>
      <c r="N48" s="171"/>
      <c r="O48" s="172"/>
      <c r="P48" s="173">
        <f t="shared" si="1"/>
        <v>0</v>
      </c>
      <c r="Q48" s="174">
        <f>IFERROR('1. Staff Posts and Salaries'!$J47*(1+SUM($M48))*P48*$H48,0)</f>
        <v>0</v>
      </c>
      <c r="R48" s="179"/>
      <c r="S48" s="171"/>
      <c r="T48" s="172"/>
      <c r="U48" s="173">
        <f t="shared" si="2"/>
        <v>0</v>
      </c>
      <c r="V48" s="174">
        <f>IFERROR('1. Staff Posts and Salaries'!$J47*(1+SUM($M48))*(1+SUM($R48))*U48*$H48,0)</f>
        <v>0</v>
      </c>
      <c r="W48" s="179"/>
      <c r="X48" s="171"/>
      <c r="Y48" s="172"/>
      <c r="Z48" s="173">
        <f t="shared" si="3"/>
        <v>0</v>
      </c>
      <c r="AA48" s="174">
        <f>IFERROR('1. Staff Posts and Salaries'!$J47*(1+SUM($M48))*(1+SUM($R48))*(1+SUM($W48))*Z48*$H48,0)</f>
        <v>0</v>
      </c>
      <c r="AB48" s="179"/>
      <c r="AC48" s="171"/>
      <c r="AD48" s="172"/>
      <c r="AE48" s="178">
        <f t="shared" si="5"/>
        <v>0</v>
      </c>
      <c r="AF48" s="174">
        <f>IFERROR('1. Staff Posts and Salaries'!$J47*(1+SUM($M48))*(1+SUM($R48))*(1+SUM($W48))*(1+SUM($AB48))*AE48*$H48,0)</f>
        <v>0</v>
      </c>
      <c r="AG48" s="180">
        <f t="shared" ref="AG48:AH48" si="40">AE48+Z48+U48+P48+K48</f>
        <v>0</v>
      </c>
      <c r="AH48" s="181">
        <f t="shared" si="40"/>
        <v>0</v>
      </c>
      <c r="AI48" s="7"/>
      <c r="AJ48" s="1"/>
      <c r="AK48" s="1"/>
      <c r="AL48" s="1"/>
      <c r="AM48" s="1"/>
      <c r="AN48" s="1"/>
      <c r="AO48" s="1"/>
      <c r="AP48" s="1"/>
      <c r="AQ48" s="1"/>
      <c r="AR48" s="1"/>
    </row>
    <row r="49" spans="1:44" ht="15.75" customHeight="1">
      <c r="A49" s="1"/>
      <c r="B49" s="7"/>
      <c r="C49" s="169" t="str">
        <f>IF('1. Staff Posts and Salaries'!C48="","",'1. Staff Posts and Salaries'!C48)</f>
        <v/>
      </c>
      <c r="D49" s="170" t="str">
        <f>IF('1. Staff Posts and Salaries'!D48="","",'1. Staff Posts and Salaries'!D48)</f>
        <v/>
      </c>
      <c r="E49" s="141" t="str">
        <f>IF('1. Staff Posts and Salaries'!E48="","",'1. Staff Posts and Salaries'!E48)</f>
        <v/>
      </c>
      <c r="F49" s="141" t="str">
        <f>IF('1. Staff Posts and Salaries'!F48="","",'1. Staff Posts and Salaries'!F48)</f>
        <v/>
      </c>
      <c r="G49" s="141" t="str">
        <f>IF('1. Staff Posts and Salaries'!G48="","",'1. Staff Posts and Salaries'!G48)</f>
        <v/>
      </c>
      <c r="H49" s="141" t="str">
        <f>IF('1. Staff Posts and Salaries'!H48="","",'1. Staff Posts and Salaries'!K48)</f>
        <v/>
      </c>
      <c r="I49" s="171"/>
      <c r="J49" s="172"/>
      <c r="K49" s="178">
        <f t="shared" si="0"/>
        <v>0</v>
      </c>
      <c r="L49" s="174">
        <f>IFERROR('1. Staff Posts and Salaries'!$J48*K49*$H49,0)</f>
        <v>0</v>
      </c>
      <c r="M49" s="179"/>
      <c r="N49" s="171"/>
      <c r="O49" s="172"/>
      <c r="P49" s="173">
        <f t="shared" si="1"/>
        <v>0</v>
      </c>
      <c r="Q49" s="174">
        <f>IFERROR('1. Staff Posts and Salaries'!$J48*(1+SUM($M49))*P49*$H49,0)</f>
        <v>0</v>
      </c>
      <c r="R49" s="179"/>
      <c r="S49" s="171"/>
      <c r="T49" s="172"/>
      <c r="U49" s="173">
        <f t="shared" si="2"/>
        <v>0</v>
      </c>
      <c r="V49" s="174">
        <f>IFERROR('1. Staff Posts and Salaries'!$J48*(1+SUM($M49))*(1+SUM($R49))*U49*$H49,0)</f>
        <v>0</v>
      </c>
      <c r="W49" s="179"/>
      <c r="X49" s="171"/>
      <c r="Y49" s="172"/>
      <c r="Z49" s="173">
        <f t="shared" si="3"/>
        <v>0</v>
      </c>
      <c r="AA49" s="174">
        <f>IFERROR('1. Staff Posts and Salaries'!$J48*(1+SUM($M49))*(1+SUM($R49))*(1+SUM($W49))*Z49*$H49,0)</f>
        <v>0</v>
      </c>
      <c r="AB49" s="179"/>
      <c r="AC49" s="171"/>
      <c r="AD49" s="172"/>
      <c r="AE49" s="178">
        <f t="shared" si="5"/>
        <v>0</v>
      </c>
      <c r="AF49" s="174">
        <f>IFERROR('1. Staff Posts and Salaries'!$J48*(1+SUM($M49))*(1+SUM($R49))*(1+SUM($W49))*(1+SUM($AB49))*AE49*$H49,0)</f>
        <v>0</v>
      </c>
      <c r="AG49" s="180">
        <f t="shared" ref="AG49:AH49" si="41">AE49+Z49+U49+P49+K49</f>
        <v>0</v>
      </c>
      <c r="AH49" s="181">
        <f t="shared" si="41"/>
        <v>0</v>
      </c>
      <c r="AI49" s="7"/>
      <c r="AJ49" s="1"/>
      <c r="AK49" s="1"/>
      <c r="AL49" s="1"/>
      <c r="AM49" s="1"/>
      <c r="AN49" s="1"/>
      <c r="AO49" s="1"/>
      <c r="AP49" s="1"/>
      <c r="AQ49" s="1"/>
      <c r="AR49" s="1"/>
    </row>
    <row r="50" spans="1:44" ht="15.75" customHeight="1">
      <c r="A50" s="1"/>
      <c r="B50" s="7"/>
      <c r="C50" s="169" t="str">
        <f>IF('1. Staff Posts and Salaries'!C49="","",'1. Staff Posts and Salaries'!C49)</f>
        <v/>
      </c>
      <c r="D50" s="170" t="str">
        <f>IF('1. Staff Posts and Salaries'!D49="","",'1. Staff Posts and Salaries'!D49)</f>
        <v/>
      </c>
      <c r="E50" s="141" t="str">
        <f>IF('1. Staff Posts and Salaries'!E49="","",'1. Staff Posts and Salaries'!E49)</f>
        <v/>
      </c>
      <c r="F50" s="141" t="str">
        <f>IF('1. Staff Posts and Salaries'!F49="","",'1. Staff Posts and Salaries'!F49)</f>
        <v/>
      </c>
      <c r="G50" s="141" t="str">
        <f>IF('1. Staff Posts and Salaries'!G49="","",'1. Staff Posts and Salaries'!G49)</f>
        <v/>
      </c>
      <c r="H50" s="141" t="str">
        <f>IF('1. Staff Posts and Salaries'!H49="","",'1. Staff Posts and Salaries'!K49)</f>
        <v/>
      </c>
      <c r="I50" s="171"/>
      <c r="J50" s="172"/>
      <c r="K50" s="178">
        <f t="shared" si="0"/>
        <v>0</v>
      </c>
      <c r="L50" s="174">
        <f>IFERROR('1. Staff Posts and Salaries'!$J49*K50*$H50,0)</f>
        <v>0</v>
      </c>
      <c r="M50" s="179"/>
      <c r="N50" s="171"/>
      <c r="O50" s="172"/>
      <c r="P50" s="173">
        <f t="shared" si="1"/>
        <v>0</v>
      </c>
      <c r="Q50" s="174">
        <f>IFERROR('1. Staff Posts and Salaries'!$J49*(1+SUM($M50))*P50*$H50,0)</f>
        <v>0</v>
      </c>
      <c r="R50" s="179"/>
      <c r="S50" s="171"/>
      <c r="T50" s="172"/>
      <c r="U50" s="173">
        <f t="shared" si="2"/>
        <v>0</v>
      </c>
      <c r="V50" s="174">
        <f>IFERROR('1. Staff Posts and Salaries'!$J49*(1+SUM($M50))*(1+SUM($R50))*U50*$H50,0)</f>
        <v>0</v>
      </c>
      <c r="W50" s="179"/>
      <c r="X50" s="171"/>
      <c r="Y50" s="172"/>
      <c r="Z50" s="173">
        <f t="shared" si="3"/>
        <v>0</v>
      </c>
      <c r="AA50" s="174">
        <f>IFERROR('1. Staff Posts and Salaries'!$J49*(1+SUM($M50))*(1+SUM($R50))*(1+SUM($W50))*Z50*$H50,0)</f>
        <v>0</v>
      </c>
      <c r="AB50" s="179"/>
      <c r="AC50" s="171"/>
      <c r="AD50" s="172"/>
      <c r="AE50" s="178">
        <f t="shared" si="5"/>
        <v>0</v>
      </c>
      <c r="AF50" s="174">
        <f>IFERROR('1. Staff Posts and Salaries'!$J49*(1+SUM($M50))*(1+SUM($R50))*(1+SUM($W50))*(1+SUM($AB50))*AE50*$H50,0)</f>
        <v>0</v>
      </c>
      <c r="AG50" s="180">
        <f t="shared" ref="AG50:AH50" si="42">AE50+Z50+U50+P50+K50</f>
        <v>0</v>
      </c>
      <c r="AH50" s="181">
        <f t="shared" si="42"/>
        <v>0</v>
      </c>
      <c r="AI50" s="7"/>
      <c r="AJ50" s="1"/>
      <c r="AK50" s="1"/>
      <c r="AL50" s="1"/>
      <c r="AM50" s="1"/>
      <c r="AN50" s="1"/>
      <c r="AO50" s="1"/>
      <c r="AP50" s="1"/>
      <c r="AQ50" s="1"/>
      <c r="AR50" s="1"/>
    </row>
    <row r="51" spans="1:44" ht="15.75" customHeight="1">
      <c r="A51" s="1"/>
      <c r="B51" s="7"/>
      <c r="C51" s="169" t="str">
        <f>IF('1. Staff Posts and Salaries'!C50="","",'1. Staff Posts and Salaries'!C50)</f>
        <v/>
      </c>
      <c r="D51" s="170" t="str">
        <f>IF('1. Staff Posts and Salaries'!D50="","",'1. Staff Posts and Salaries'!D50)</f>
        <v/>
      </c>
      <c r="E51" s="141" t="str">
        <f>IF('1. Staff Posts and Salaries'!E50="","",'1. Staff Posts and Salaries'!E50)</f>
        <v/>
      </c>
      <c r="F51" s="141" t="str">
        <f>IF('1. Staff Posts and Salaries'!F50="","",'1. Staff Posts and Salaries'!F50)</f>
        <v/>
      </c>
      <c r="G51" s="141" t="str">
        <f>IF('1. Staff Posts and Salaries'!G50="","",'1. Staff Posts and Salaries'!G50)</f>
        <v/>
      </c>
      <c r="H51" s="141" t="str">
        <f>IF('1. Staff Posts and Salaries'!H50="","",'1. Staff Posts and Salaries'!K50)</f>
        <v/>
      </c>
      <c r="I51" s="171"/>
      <c r="J51" s="172"/>
      <c r="K51" s="178">
        <f t="shared" si="0"/>
        <v>0</v>
      </c>
      <c r="L51" s="174">
        <f>IFERROR('1. Staff Posts and Salaries'!$J50*K51*$H51,0)</f>
        <v>0</v>
      </c>
      <c r="M51" s="179"/>
      <c r="N51" s="171"/>
      <c r="O51" s="172"/>
      <c r="P51" s="173">
        <f t="shared" si="1"/>
        <v>0</v>
      </c>
      <c r="Q51" s="174">
        <f>IFERROR('1. Staff Posts and Salaries'!$J50*(1+SUM($M51))*P51*$H51,0)</f>
        <v>0</v>
      </c>
      <c r="R51" s="179"/>
      <c r="S51" s="171"/>
      <c r="T51" s="172"/>
      <c r="U51" s="173">
        <f t="shared" si="2"/>
        <v>0</v>
      </c>
      <c r="V51" s="174">
        <f>IFERROR('1. Staff Posts and Salaries'!$J50*(1+SUM($M51))*(1+SUM($R51))*U51*$H51,0)</f>
        <v>0</v>
      </c>
      <c r="W51" s="179"/>
      <c r="X51" s="171"/>
      <c r="Y51" s="172"/>
      <c r="Z51" s="173">
        <f t="shared" si="3"/>
        <v>0</v>
      </c>
      <c r="AA51" s="174">
        <f>IFERROR('1. Staff Posts and Salaries'!$J50*(1+SUM($M51))*(1+SUM($R51))*(1+SUM($W51))*Z51*$H51,0)</f>
        <v>0</v>
      </c>
      <c r="AB51" s="179"/>
      <c r="AC51" s="171"/>
      <c r="AD51" s="172"/>
      <c r="AE51" s="178">
        <f t="shared" si="5"/>
        <v>0</v>
      </c>
      <c r="AF51" s="174">
        <f>IFERROR('1. Staff Posts and Salaries'!$J50*(1+SUM($M51))*(1+SUM($R51))*(1+SUM($W51))*(1+SUM($AB51))*AE51*$H51,0)</f>
        <v>0</v>
      </c>
      <c r="AG51" s="180">
        <f t="shared" ref="AG51:AH51" si="43">AE51+Z51+U51+P51+K51</f>
        <v>0</v>
      </c>
      <c r="AH51" s="181">
        <f t="shared" si="43"/>
        <v>0</v>
      </c>
      <c r="AI51" s="7"/>
      <c r="AJ51" s="1"/>
      <c r="AK51" s="1"/>
      <c r="AL51" s="1"/>
      <c r="AM51" s="1"/>
      <c r="AN51" s="1"/>
      <c r="AO51" s="1"/>
      <c r="AP51" s="1"/>
      <c r="AQ51" s="1"/>
      <c r="AR51" s="1"/>
    </row>
    <row r="52" spans="1:44" ht="15.75" customHeight="1">
      <c r="A52" s="1"/>
      <c r="B52" s="7"/>
      <c r="C52" s="169" t="str">
        <f>IF('1. Staff Posts and Salaries'!C51="","",'1. Staff Posts and Salaries'!C51)</f>
        <v/>
      </c>
      <c r="D52" s="170" t="str">
        <f>IF('1. Staff Posts and Salaries'!D51="","",'1. Staff Posts and Salaries'!D51)</f>
        <v/>
      </c>
      <c r="E52" s="141" t="str">
        <f>IF('1. Staff Posts and Salaries'!E51="","",'1. Staff Posts and Salaries'!E51)</f>
        <v/>
      </c>
      <c r="F52" s="141" t="str">
        <f>IF('1. Staff Posts and Salaries'!F51="","",'1. Staff Posts and Salaries'!F51)</f>
        <v/>
      </c>
      <c r="G52" s="141" t="str">
        <f>IF('1. Staff Posts and Salaries'!G51="","",'1. Staff Posts and Salaries'!G51)</f>
        <v/>
      </c>
      <c r="H52" s="141" t="str">
        <f>IF('1. Staff Posts and Salaries'!H51="","",'1. Staff Posts and Salaries'!K51)</f>
        <v/>
      </c>
      <c r="I52" s="171"/>
      <c r="J52" s="172"/>
      <c r="K52" s="178">
        <f t="shared" si="0"/>
        <v>0</v>
      </c>
      <c r="L52" s="174">
        <f>IFERROR('1. Staff Posts and Salaries'!$J51*K52*$H52,0)</f>
        <v>0</v>
      </c>
      <c r="M52" s="179"/>
      <c r="N52" s="171"/>
      <c r="O52" s="172"/>
      <c r="P52" s="173">
        <f t="shared" si="1"/>
        <v>0</v>
      </c>
      <c r="Q52" s="174">
        <f>IFERROR('1. Staff Posts and Salaries'!$J51*(1+SUM($M52))*P52*$H52,0)</f>
        <v>0</v>
      </c>
      <c r="R52" s="179"/>
      <c r="S52" s="171"/>
      <c r="T52" s="172"/>
      <c r="U52" s="173">
        <f t="shared" si="2"/>
        <v>0</v>
      </c>
      <c r="V52" s="174">
        <f>IFERROR('1. Staff Posts and Salaries'!$J51*(1+SUM($M52))*(1+SUM($R52))*U52*$H52,0)</f>
        <v>0</v>
      </c>
      <c r="W52" s="179"/>
      <c r="X52" s="171"/>
      <c r="Y52" s="172"/>
      <c r="Z52" s="173">
        <f t="shared" si="3"/>
        <v>0</v>
      </c>
      <c r="AA52" s="174">
        <f>IFERROR('1. Staff Posts and Salaries'!$J51*(1+SUM($M52))*(1+SUM($R52))*(1+SUM($W52))*Z52*$H52,0)</f>
        <v>0</v>
      </c>
      <c r="AB52" s="179"/>
      <c r="AC52" s="171"/>
      <c r="AD52" s="172"/>
      <c r="AE52" s="178">
        <f t="shared" si="5"/>
        <v>0</v>
      </c>
      <c r="AF52" s="174">
        <f>IFERROR('1. Staff Posts and Salaries'!$J51*(1+SUM($M52))*(1+SUM($R52))*(1+SUM($W52))*(1+SUM($AB52))*AE52*$H52,0)</f>
        <v>0</v>
      </c>
      <c r="AG52" s="180">
        <f t="shared" ref="AG52:AH52" si="44">AE52+Z52+U52+P52+K52</f>
        <v>0</v>
      </c>
      <c r="AH52" s="181">
        <f t="shared" si="44"/>
        <v>0</v>
      </c>
      <c r="AI52" s="7"/>
      <c r="AJ52" s="1"/>
      <c r="AK52" s="1"/>
      <c r="AL52" s="1"/>
      <c r="AM52" s="1"/>
      <c r="AN52" s="1"/>
      <c r="AO52" s="1"/>
      <c r="AP52" s="1"/>
      <c r="AQ52" s="1"/>
      <c r="AR52" s="1"/>
    </row>
    <row r="53" spans="1:44" ht="15.75" customHeight="1">
      <c r="A53" s="1"/>
      <c r="B53" s="7"/>
      <c r="C53" s="169" t="str">
        <f>IF('1. Staff Posts and Salaries'!C52="","",'1. Staff Posts and Salaries'!C52)</f>
        <v/>
      </c>
      <c r="D53" s="170" t="str">
        <f>IF('1. Staff Posts and Salaries'!D52="","",'1. Staff Posts and Salaries'!D52)</f>
        <v/>
      </c>
      <c r="E53" s="141" t="str">
        <f>IF('1. Staff Posts and Salaries'!E52="","",'1. Staff Posts and Salaries'!E52)</f>
        <v/>
      </c>
      <c r="F53" s="141" t="str">
        <f>IF('1. Staff Posts and Salaries'!F52="","",'1. Staff Posts and Salaries'!F52)</f>
        <v/>
      </c>
      <c r="G53" s="141" t="str">
        <f>IF('1. Staff Posts and Salaries'!G52="","",'1. Staff Posts and Salaries'!G52)</f>
        <v/>
      </c>
      <c r="H53" s="141" t="str">
        <f>IF('1. Staff Posts and Salaries'!H52="","",'1. Staff Posts and Salaries'!K52)</f>
        <v/>
      </c>
      <c r="I53" s="171"/>
      <c r="J53" s="172"/>
      <c r="K53" s="178">
        <f t="shared" si="0"/>
        <v>0</v>
      </c>
      <c r="L53" s="174">
        <f>IFERROR('1. Staff Posts and Salaries'!$J52*K53*$H53,0)</f>
        <v>0</v>
      </c>
      <c r="M53" s="179"/>
      <c r="N53" s="171"/>
      <c r="O53" s="172"/>
      <c r="P53" s="173">
        <f t="shared" si="1"/>
        <v>0</v>
      </c>
      <c r="Q53" s="174">
        <f>IFERROR('1. Staff Posts and Salaries'!$J52*(1+SUM($M53))*P53*$H53,0)</f>
        <v>0</v>
      </c>
      <c r="R53" s="179"/>
      <c r="S53" s="171"/>
      <c r="T53" s="172"/>
      <c r="U53" s="173">
        <f t="shared" si="2"/>
        <v>0</v>
      </c>
      <c r="V53" s="174">
        <f>IFERROR('1. Staff Posts and Salaries'!$J52*(1+SUM($M53))*(1+SUM($R53))*U53*$H53,0)</f>
        <v>0</v>
      </c>
      <c r="W53" s="179"/>
      <c r="X53" s="171"/>
      <c r="Y53" s="172"/>
      <c r="Z53" s="173">
        <f t="shared" si="3"/>
        <v>0</v>
      </c>
      <c r="AA53" s="174">
        <f>IFERROR('1. Staff Posts and Salaries'!$J52*(1+SUM($M53))*(1+SUM($R53))*(1+SUM($W53))*Z53*$H53,0)</f>
        <v>0</v>
      </c>
      <c r="AB53" s="179"/>
      <c r="AC53" s="171"/>
      <c r="AD53" s="172"/>
      <c r="AE53" s="178">
        <f t="shared" si="5"/>
        <v>0</v>
      </c>
      <c r="AF53" s="174">
        <f>IFERROR('1. Staff Posts and Salaries'!$J52*(1+SUM($M53))*(1+SUM($R53))*(1+SUM($W53))*(1+SUM($AB53))*AE53*$H53,0)</f>
        <v>0</v>
      </c>
      <c r="AG53" s="180">
        <f t="shared" ref="AG53:AH53" si="45">AE53+Z53+U53+P53+K53</f>
        <v>0</v>
      </c>
      <c r="AH53" s="181">
        <f t="shared" si="45"/>
        <v>0</v>
      </c>
      <c r="AI53" s="7"/>
      <c r="AJ53" s="1"/>
      <c r="AK53" s="1"/>
      <c r="AL53" s="1"/>
      <c r="AM53" s="1"/>
      <c r="AN53" s="1"/>
      <c r="AO53" s="1"/>
      <c r="AP53" s="1"/>
      <c r="AQ53" s="1"/>
      <c r="AR53" s="1"/>
    </row>
    <row r="54" spans="1:44" ht="15.75" customHeight="1">
      <c r="A54" s="1"/>
      <c r="B54" s="7"/>
      <c r="C54" s="169" t="str">
        <f>IF('1. Staff Posts and Salaries'!C53="","",'1. Staff Posts and Salaries'!C53)</f>
        <v/>
      </c>
      <c r="D54" s="170" t="str">
        <f>IF('1. Staff Posts and Salaries'!D53="","",'1. Staff Posts and Salaries'!D53)</f>
        <v/>
      </c>
      <c r="E54" s="141" t="str">
        <f>IF('1. Staff Posts and Salaries'!E53="","",'1. Staff Posts and Salaries'!E53)</f>
        <v/>
      </c>
      <c r="F54" s="141" t="str">
        <f>IF('1. Staff Posts and Salaries'!F53="","",'1. Staff Posts and Salaries'!F53)</f>
        <v/>
      </c>
      <c r="G54" s="141" t="str">
        <f>IF('1. Staff Posts and Salaries'!G53="","",'1. Staff Posts and Salaries'!G53)</f>
        <v/>
      </c>
      <c r="H54" s="141" t="str">
        <f>IF('1. Staff Posts and Salaries'!H53="","",'1. Staff Posts and Salaries'!K53)</f>
        <v/>
      </c>
      <c r="I54" s="171"/>
      <c r="J54" s="172"/>
      <c r="K54" s="178">
        <f t="shared" si="0"/>
        <v>0</v>
      </c>
      <c r="L54" s="174">
        <f>IFERROR('1. Staff Posts and Salaries'!$J53*K54*$H54,0)</f>
        <v>0</v>
      </c>
      <c r="M54" s="179"/>
      <c r="N54" s="171"/>
      <c r="O54" s="172"/>
      <c r="P54" s="173">
        <f t="shared" si="1"/>
        <v>0</v>
      </c>
      <c r="Q54" s="174">
        <f>IFERROR('1. Staff Posts and Salaries'!$J53*(1+SUM($M54))*P54*$H54,0)</f>
        <v>0</v>
      </c>
      <c r="R54" s="179"/>
      <c r="S54" s="171"/>
      <c r="T54" s="172"/>
      <c r="U54" s="173">
        <f t="shared" si="2"/>
        <v>0</v>
      </c>
      <c r="V54" s="174">
        <f>IFERROR('1. Staff Posts and Salaries'!$J53*(1+SUM($M54))*(1+SUM($R54))*U54*$H54,0)</f>
        <v>0</v>
      </c>
      <c r="W54" s="179"/>
      <c r="X54" s="171"/>
      <c r="Y54" s="172"/>
      <c r="Z54" s="173">
        <f t="shared" si="3"/>
        <v>0</v>
      </c>
      <c r="AA54" s="174">
        <f>IFERROR('1. Staff Posts and Salaries'!$J53*(1+SUM($M54))*(1+SUM($R54))*(1+SUM($W54))*Z54*$H54,0)</f>
        <v>0</v>
      </c>
      <c r="AB54" s="179"/>
      <c r="AC54" s="171"/>
      <c r="AD54" s="172"/>
      <c r="AE54" s="178">
        <f t="shared" si="5"/>
        <v>0</v>
      </c>
      <c r="AF54" s="174">
        <f>IFERROR('1. Staff Posts and Salaries'!$J53*(1+SUM($M54))*(1+SUM($R54))*(1+SUM($W54))*(1+SUM($AB54))*AE54*$H54,0)</f>
        <v>0</v>
      </c>
      <c r="AG54" s="180">
        <f t="shared" ref="AG54:AH54" si="46">AE54+Z54+U54+P54+K54</f>
        <v>0</v>
      </c>
      <c r="AH54" s="181">
        <f t="shared" si="46"/>
        <v>0</v>
      </c>
      <c r="AI54" s="7"/>
      <c r="AJ54" s="1"/>
      <c r="AK54" s="1"/>
      <c r="AL54" s="1"/>
      <c r="AM54" s="1"/>
      <c r="AN54" s="1"/>
      <c r="AO54" s="1"/>
      <c r="AP54" s="1"/>
      <c r="AQ54" s="1"/>
      <c r="AR54" s="1"/>
    </row>
    <row r="55" spans="1:44" ht="15.75" customHeight="1">
      <c r="A55" s="1"/>
      <c r="B55" s="7"/>
      <c r="C55" s="169" t="str">
        <f>IF('1. Staff Posts and Salaries'!C54="","",'1. Staff Posts and Salaries'!C54)</f>
        <v/>
      </c>
      <c r="D55" s="170" t="str">
        <f>IF('1. Staff Posts and Salaries'!D54="","",'1. Staff Posts and Salaries'!D54)</f>
        <v/>
      </c>
      <c r="E55" s="141" t="str">
        <f>IF('1. Staff Posts and Salaries'!E54="","",'1. Staff Posts and Salaries'!E54)</f>
        <v/>
      </c>
      <c r="F55" s="141" t="str">
        <f>IF('1. Staff Posts and Salaries'!F54="","",'1. Staff Posts and Salaries'!F54)</f>
        <v/>
      </c>
      <c r="G55" s="141" t="str">
        <f>IF('1. Staff Posts and Salaries'!G54="","",'1. Staff Posts and Salaries'!G54)</f>
        <v/>
      </c>
      <c r="H55" s="141" t="str">
        <f>IF('1. Staff Posts and Salaries'!H54="","",'1. Staff Posts and Salaries'!K54)</f>
        <v/>
      </c>
      <c r="I55" s="171"/>
      <c r="J55" s="172"/>
      <c r="K55" s="178">
        <f t="shared" si="0"/>
        <v>0</v>
      </c>
      <c r="L55" s="174">
        <f>IFERROR('1. Staff Posts and Salaries'!$J54*K55*$H55,0)</f>
        <v>0</v>
      </c>
      <c r="M55" s="179"/>
      <c r="N55" s="171"/>
      <c r="O55" s="172"/>
      <c r="P55" s="173">
        <f t="shared" si="1"/>
        <v>0</v>
      </c>
      <c r="Q55" s="174">
        <f>IFERROR('1. Staff Posts and Salaries'!$J54*(1+SUM($M55))*P55*$H55,0)</f>
        <v>0</v>
      </c>
      <c r="R55" s="179"/>
      <c r="S55" s="171"/>
      <c r="T55" s="172"/>
      <c r="U55" s="173">
        <f t="shared" si="2"/>
        <v>0</v>
      </c>
      <c r="V55" s="174">
        <f>IFERROR('1. Staff Posts and Salaries'!$J54*(1+SUM($M55))*(1+SUM($R55))*U55*$H55,0)</f>
        <v>0</v>
      </c>
      <c r="W55" s="179"/>
      <c r="X55" s="171"/>
      <c r="Y55" s="172"/>
      <c r="Z55" s="173">
        <f t="shared" si="3"/>
        <v>0</v>
      </c>
      <c r="AA55" s="174">
        <f>IFERROR('1. Staff Posts and Salaries'!$J54*(1+SUM($M55))*(1+SUM($R55))*(1+SUM($W55))*Z55*$H55,0)</f>
        <v>0</v>
      </c>
      <c r="AB55" s="179"/>
      <c r="AC55" s="171"/>
      <c r="AD55" s="172"/>
      <c r="AE55" s="178">
        <f t="shared" si="5"/>
        <v>0</v>
      </c>
      <c r="AF55" s="174">
        <f>IFERROR('1. Staff Posts and Salaries'!$J54*(1+SUM($M55))*(1+SUM($R55))*(1+SUM($W55))*(1+SUM($AB55))*AE55*$H55,0)</f>
        <v>0</v>
      </c>
      <c r="AG55" s="180">
        <f t="shared" ref="AG55:AH55" si="47">AE55+Z55+U55+P55+K55</f>
        <v>0</v>
      </c>
      <c r="AH55" s="181">
        <f t="shared" si="47"/>
        <v>0</v>
      </c>
      <c r="AI55" s="7"/>
      <c r="AJ55" s="1"/>
      <c r="AK55" s="1"/>
      <c r="AL55" s="1"/>
      <c r="AM55" s="1"/>
      <c r="AN55" s="1"/>
      <c r="AO55" s="1"/>
      <c r="AP55" s="1"/>
      <c r="AQ55" s="1"/>
      <c r="AR55" s="1"/>
    </row>
    <row r="56" spans="1:44" ht="15.75" customHeight="1">
      <c r="A56" s="1"/>
      <c r="B56" s="7"/>
      <c r="C56" s="169" t="str">
        <f>IF('1. Staff Posts and Salaries'!C55="","",'1. Staff Posts and Salaries'!C55)</f>
        <v/>
      </c>
      <c r="D56" s="170" t="str">
        <f>IF('1. Staff Posts and Salaries'!D55="","",'1. Staff Posts and Salaries'!D55)</f>
        <v/>
      </c>
      <c r="E56" s="141" t="str">
        <f>IF('1. Staff Posts and Salaries'!E55="","",'1. Staff Posts and Salaries'!E55)</f>
        <v/>
      </c>
      <c r="F56" s="141" t="str">
        <f>IF('1. Staff Posts and Salaries'!F55="","",'1. Staff Posts and Salaries'!F55)</f>
        <v/>
      </c>
      <c r="G56" s="141" t="str">
        <f>IF('1. Staff Posts and Salaries'!G55="","",'1. Staff Posts and Salaries'!G55)</f>
        <v/>
      </c>
      <c r="H56" s="141" t="str">
        <f>IF('1. Staff Posts and Salaries'!H55="","",'1. Staff Posts and Salaries'!K55)</f>
        <v/>
      </c>
      <c r="I56" s="171"/>
      <c r="J56" s="172"/>
      <c r="K56" s="178">
        <f t="shared" si="0"/>
        <v>0</v>
      </c>
      <c r="L56" s="174">
        <f>IFERROR('1. Staff Posts and Salaries'!$J55*K56*$H56,0)</f>
        <v>0</v>
      </c>
      <c r="M56" s="179"/>
      <c r="N56" s="171"/>
      <c r="O56" s="172"/>
      <c r="P56" s="173">
        <f t="shared" si="1"/>
        <v>0</v>
      </c>
      <c r="Q56" s="174">
        <f>IFERROR('1. Staff Posts and Salaries'!$J55*(1+SUM($M56))*P56*$H56,0)</f>
        <v>0</v>
      </c>
      <c r="R56" s="179"/>
      <c r="S56" s="171"/>
      <c r="T56" s="172"/>
      <c r="U56" s="173">
        <f t="shared" si="2"/>
        <v>0</v>
      </c>
      <c r="V56" s="174">
        <f>IFERROR('1. Staff Posts and Salaries'!$J55*(1+SUM($M56))*(1+SUM($R56))*U56*$H56,0)</f>
        <v>0</v>
      </c>
      <c r="W56" s="179"/>
      <c r="X56" s="171"/>
      <c r="Y56" s="172"/>
      <c r="Z56" s="173">
        <f t="shared" si="3"/>
        <v>0</v>
      </c>
      <c r="AA56" s="174">
        <f>IFERROR('1. Staff Posts and Salaries'!$J55*(1+SUM($M56))*(1+SUM($R56))*(1+SUM($W56))*Z56*$H56,0)</f>
        <v>0</v>
      </c>
      <c r="AB56" s="179"/>
      <c r="AC56" s="171"/>
      <c r="AD56" s="172"/>
      <c r="AE56" s="178">
        <f t="shared" si="5"/>
        <v>0</v>
      </c>
      <c r="AF56" s="174">
        <f>IFERROR('1. Staff Posts and Salaries'!$J55*(1+SUM($M56))*(1+SUM($R56))*(1+SUM($W56))*(1+SUM($AB56))*AE56*$H56,0)</f>
        <v>0</v>
      </c>
      <c r="AG56" s="180">
        <f t="shared" ref="AG56:AH56" si="48">AE56+Z56+U56+P56+K56</f>
        <v>0</v>
      </c>
      <c r="AH56" s="181">
        <f t="shared" si="48"/>
        <v>0</v>
      </c>
      <c r="AI56" s="7"/>
      <c r="AJ56" s="1"/>
      <c r="AK56" s="1"/>
      <c r="AL56" s="1"/>
      <c r="AM56" s="1"/>
      <c r="AN56" s="1"/>
      <c r="AO56" s="1"/>
      <c r="AP56" s="1"/>
      <c r="AQ56" s="1"/>
      <c r="AR56" s="1"/>
    </row>
    <row r="57" spans="1:44" ht="15.75" customHeight="1">
      <c r="A57" s="1"/>
      <c r="B57" s="7"/>
      <c r="C57" s="169" t="str">
        <f>IF('1. Staff Posts and Salaries'!C56="","",'1. Staff Posts and Salaries'!C56)</f>
        <v/>
      </c>
      <c r="D57" s="170" t="str">
        <f>IF('1. Staff Posts and Salaries'!D56="","",'1. Staff Posts and Salaries'!D56)</f>
        <v/>
      </c>
      <c r="E57" s="141" t="str">
        <f>IF('1. Staff Posts and Salaries'!E56="","",'1. Staff Posts and Salaries'!E56)</f>
        <v/>
      </c>
      <c r="F57" s="141" t="str">
        <f>IF('1. Staff Posts and Salaries'!F56="","",'1. Staff Posts and Salaries'!F56)</f>
        <v/>
      </c>
      <c r="G57" s="141" t="str">
        <f>IF('1. Staff Posts and Salaries'!G56="","",'1. Staff Posts and Salaries'!G56)</f>
        <v/>
      </c>
      <c r="H57" s="141" t="str">
        <f>IF('1. Staff Posts and Salaries'!H56="","",'1. Staff Posts and Salaries'!K56)</f>
        <v/>
      </c>
      <c r="I57" s="171"/>
      <c r="J57" s="172"/>
      <c r="K57" s="178">
        <f t="shared" si="0"/>
        <v>0</v>
      </c>
      <c r="L57" s="174">
        <f>IFERROR('1. Staff Posts and Salaries'!$J56*K57*$H57,0)</f>
        <v>0</v>
      </c>
      <c r="M57" s="179"/>
      <c r="N57" s="171"/>
      <c r="O57" s="172"/>
      <c r="P57" s="173">
        <f t="shared" si="1"/>
        <v>0</v>
      </c>
      <c r="Q57" s="174">
        <f>IFERROR('1. Staff Posts and Salaries'!$J56*(1+SUM($M57))*P57*$H57,0)</f>
        <v>0</v>
      </c>
      <c r="R57" s="179"/>
      <c r="S57" s="171"/>
      <c r="T57" s="172"/>
      <c r="U57" s="173">
        <f t="shared" si="2"/>
        <v>0</v>
      </c>
      <c r="V57" s="174">
        <f>IFERROR('1. Staff Posts and Salaries'!$J56*(1+SUM($M57))*(1+SUM($R57))*U57*$H57,0)</f>
        <v>0</v>
      </c>
      <c r="W57" s="179"/>
      <c r="X57" s="171"/>
      <c r="Y57" s="172"/>
      <c r="Z57" s="173">
        <f t="shared" si="3"/>
        <v>0</v>
      </c>
      <c r="AA57" s="174">
        <f>IFERROR('1. Staff Posts and Salaries'!$J56*(1+SUM($M57))*(1+SUM($R57))*(1+SUM($W57))*Z57*$H57,0)</f>
        <v>0</v>
      </c>
      <c r="AB57" s="179"/>
      <c r="AC57" s="171"/>
      <c r="AD57" s="172"/>
      <c r="AE57" s="178">
        <f t="shared" si="5"/>
        <v>0</v>
      </c>
      <c r="AF57" s="174">
        <f>IFERROR('1. Staff Posts and Salaries'!$J56*(1+SUM($M57))*(1+SUM($R57))*(1+SUM($W57))*(1+SUM($AB57))*AE57*$H57,0)</f>
        <v>0</v>
      </c>
      <c r="AG57" s="180">
        <f t="shared" ref="AG57:AH57" si="49">AE57+Z57+U57+P57+K57</f>
        <v>0</v>
      </c>
      <c r="AH57" s="181">
        <f t="shared" si="49"/>
        <v>0</v>
      </c>
      <c r="AI57" s="7"/>
      <c r="AJ57" s="1"/>
      <c r="AK57" s="1"/>
      <c r="AL57" s="1"/>
      <c r="AM57" s="1"/>
      <c r="AN57" s="1"/>
      <c r="AO57" s="1"/>
      <c r="AP57" s="1"/>
      <c r="AQ57" s="1"/>
      <c r="AR57" s="1"/>
    </row>
    <row r="58" spans="1:44" ht="15.75" customHeight="1">
      <c r="A58" s="1"/>
      <c r="B58" s="7"/>
      <c r="C58" s="169" t="str">
        <f>IF('1. Staff Posts and Salaries'!C57="","",'1. Staff Posts and Salaries'!C57)</f>
        <v/>
      </c>
      <c r="D58" s="170" t="str">
        <f>IF('1. Staff Posts and Salaries'!D57="","",'1. Staff Posts and Salaries'!D57)</f>
        <v/>
      </c>
      <c r="E58" s="141" t="str">
        <f>IF('1. Staff Posts and Salaries'!E57="","",'1. Staff Posts and Salaries'!E57)</f>
        <v/>
      </c>
      <c r="F58" s="141" t="str">
        <f>IF('1. Staff Posts and Salaries'!F57="","",'1. Staff Posts and Salaries'!F57)</f>
        <v/>
      </c>
      <c r="G58" s="141" t="str">
        <f>IF('1. Staff Posts and Salaries'!G57="","",'1. Staff Posts and Salaries'!G57)</f>
        <v/>
      </c>
      <c r="H58" s="141" t="str">
        <f>IF('1. Staff Posts and Salaries'!H57="","",'1. Staff Posts and Salaries'!K57)</f>
        <v/>
      </c>
      <c r="I58" s="171"/>
      <c r="J58" s="172"/>
      <c r="K58" s="178">
        <f t="shared" si="0"/>
        <v>0</v>
      </c>
      <c r="L58" s="174">
        <f>IFERROR('1. Staff Posts and Salaries'!$J57*K58*$H58,0)</f>
        <v>0</v>
      </c>
      <c r="M58" s="179"/>
      <c r="N58" s="171"/>
      <c r="O58" s="172"/>
      <c r="P58" s="173">
        <f t="shared" si="1"/>
        <v>0</v>
      </c>
      <c r="Q58" s="174">
        <f>IFERROR('1. Staff Posts and Salaries'!$J57*(1+SUM($M58))*P58*$H58,0)</f>
        <v>0</v>
      </c>
      <c r="R58" s="179"/>
      <c r="S58" s="171"/>
      <c r="T58" s="172"/>
      <c r="U58" s="173">
        <f t="shared" si="2"/>
        <v>0</v>
      </c>
      <c r="V58" s="174">
        <f>IFERROR('1. Staff Posts and Salaries'!$J57*(1+SUM($M58))*(1+SUM($R58))*U58*$H58,0)</f>
        <v>0</v>
      </c>
      <c r="W58" s="179"/>
      <c r="X58" s="171"/>
      <c r="Y58" s="172"/>
      <c r="Z58" s="173">
        <f t="shared" si="3"/>
        <v>0</v>
      </c>
      <c r="AA58" s="174">
        <f>IFERROR('1. Staff Posts and Salaries'!$J57*(1+SUM($M58))*(1+SUM($R58))*(1+SUM($W58))*Z58*$H58,0)</f>
        <v>0</v>
      </c>
      <c r="AB58" s="179"/>
      <c r="AC58" s="171"/>
      <c r="AD58" s="172"/>
      <c r="AE58" s="178">
        <f t="shared" si="5"/>
        <v>0</v>
      </c>
      <c r="AF58" s="174">
        <f>IFERROR('1. Staff Posts and Salaries'!$J57*(1+SUM($M58))*(1+SUM($R58))*(1+SUM($W58))*(1+SUM($AB58))*AE58*$H58,0)</f>
        <v>0</v>
      </c>
      <c r="AG58" s="180">
        <f t="shared" ref="AG58:AH58" si="50">AE58+Z58+U58+P58+K58</f>
        <v>0</v>
      </c>
      <c r="AH58" s="181">
        <f t="shared" si="50"/>
        <v>0</v>
      </c>
      <c r="AI58" s="7"/>
      <c r="AJ58" s="1"/>
      <c r="AK58" s="1"/>
      <c r="AL58" s="1"/>
      <c r="AM58" s="1"/>
      <c r="AN58" s="1"/>
      <c r="AO58" s="1"/>
      <c r="AP58" s="1"/>
      <c r="AQ58" s="1"/>
      <c r="AR58" s="1"/>
    </row>
    <row r="59" spans="1:44" ht="15.75" customHeight="1">
      <c r="A59" s="1"/>
      <c r="B59" s="7"/>
      <c r="C59" s="169" t="str">
        <f>IF('1. Staff Posts and Salaries'!C58="","",'1. Staff Posts and Salaries'!C58)</f>
        <v/>
      </c>
      <c r="D59" s="170" t="str">
        <f>IF('1. Staff Posts and Salaries'!D58="","",'1. Staff Posts and Salaries'!D58)</f>
        <v/>
      </c>
      <c r="E59" s="141" t="str">
        <f>IF('1. Staff Posts and Salaries'!E58="","",'1. Staff Posts and Salaries'!E58)</f>
        <v/>
      </c>
      <c r="F59" s="141" t="str">
        <f>IF('1. Staff Posts and Salaries'!F58="","",'1. Staff Posts and Salaries'!F58)</f>
        <v/>
      </c>
      <c r="G59" s="141" t="str">
        <f>IF('1. Staff Posts and Salaries'!G58="","",'1. Staff Posts and Salaries'!G58)</f>
        <v/>
      </c>
      <c r="H59" s="141" t="str">
        <f>IF('1. Staff Posts and Salaries'!H58="","",'1. Staff Posts and Salaries'!K58)</f>
        <v/>
      </c>
      <c r="I59" s="171"/>
      <c r="J59" s="172"/>
      <c r="K59" s="178">
        <f t="shared" si="0"/>
        <v>0</v>
      </c>
      <c r="L59" s="174">
        <f>IFERROR('1. Staff Posts and Salaries'!$J58*K59*$H59,0)</f>
        <v>0</v>
      </c>
      <c r="M59" s="179"/>
      <c r="N59" s="171"/>
      <c r="O59" s="172"/>
      <c r="P59" s="173">
        <f t="shared" si="1"/>
        <v>0</v>
      </c>
      <c r="Q59" s="174">
        <f>IFERROR('1. Staff Posts and Salaries'!$J58*(1+SUM($M59))*P59*$H59,0)</f>
        <v>0</v>
      </c>
      <c r="R59" s="179"/>
      <c r="S59" s="171"/>
      <c r="T59" s="172"/>
      <c r="U59" s="173">
        <f t="shared" si="2"/>
        <v>0</v>
      </c>
      <c r="V59" s="174">
        <f>IFERROR('1. Staff Posts and Salaries'!$J58*(1+SUM($M59))*(1+SUM($R59))*U59*$H59,0)</f>
        <v>0</v>
      </c>
      <c r="W59" s="179"/>
      <c r="X59" s="171"/>
      <c r="Y59" s="172"/>
      <c r="Z59" s="173">
        <f t="shared" si="3"/>
        <v>0</v>
      </c>
      <c r="AA59" s="174">
        <f>IFERROR('1. Staff Posts and Salaries'!$J58*(1+SUM($M59))*(1+SUM($R59))*(1+SUM($W59))*Z59*$H59,0)</f>
        <v>0</v>
      </c>
      <c r="AB59" s="179"/>
      <c r="AC59" s="171"/>
      <c r="AD59" s="172"/>
      <c r="AE59" s="178">
        <f t="shared" si="5"/>
        <v>0</v>
      </c>
      <c r="AF59" s="174">
        <f>IFERROR('1. Staff Posts and Salaries'!$J58*(1+SUM($M59))*(1+SUM($R59))*(1+SUM($W59))*(1+SUM($AB59))*AE59*$H59,0)</f>
        <v>0</v>
      </c>
      <c r="AG59" s="180">
        <f t="shared" ref="AG59:AH59" si="51">AE59+Z59+U59+P59+K59</f>
        <v>0</v>
      </c>
      <c r="AH59" s="181">
        <f t="shared" si="51"/>
        <v>0</v>
      </c>
      <c r="AI59" s="7"/>
      <c r="AJ59" s="1"/>
      <c r="AK59" s="1"/>
      <c r="AL59" s="1"/>
      <c r="AM59" s="1"/>
      <c r="AN59" s="1"/>
      <c r="AO59" s="1"/>
      <c r="AP59" s="1"/>
      <c r="AQ59" s="1"/>
      <c r="AR59" s="1"/>
    </row>
    <row r="60" spans="1:44" ht="15.75" customHeight="1">
      <c r="A60" s="1"/>
      <c r="B60" s="7"/>
      <c r="C60" s="169" t="str">
        <f>IF('1. Staff Posts and Salaries'!C59="","",'1. Staff Posts and Salaries'!C59)</f>
        <v/>
      </c>
      <c r="D60" s="170" t="str">
        <f>IF('1. Staff Posts and Salaries'!D59="","",'1. Staff Posts and Salaries'!D59)</f>
        <v/>
      </c>
      <c r="E60" s="141" t="str">
        <f>IF('1. Staff Posts and Salaries'!E59="","",'1. Staff Posts and Salaries'!E59)</f>
        <v/>
      </c>
      <c r="F60" s="141" t="str">
        <f>IF('1. Staff Posts and Salaries'!F59="","",'1. Staff Posts and Salaries'!F59)</f>
        <v/>
      </c>
      <c r="G60" s="141" t="str">
        <f>IF('1. Staff Posts and Salaries'!G59="","",'1. Staff Posts and Salaries'!G59)</f>
        <v/>
      </c>
      <c r="H60" s="141" t="str">
        <f>IF('1. Staff Posts and Salaries'!H59="","",'1. Staff Posts and Salaries'!K59)</f>
        <v/>
      </c>
      <c r="I60" s="171"/>
      <c r="J60" s="172"/>
      <c r="K60" s="178">
        <f t="shared" si="0"/>
        <v>0</v>
      </c>
      <c r="L60" s="174">
        <f>IFERROR('1. Staff Posts and Salaries'!$J59*K60*$H60,0)</f>
        <v>0</v>
      </c>
      <c r="M60" s="179"/>
      <c r="N60" s="171"/>
      <c r="O60" s="172"/>
      <c r="P60" s="173">
        <f t="shared" si="1"/>
        <v>0</v>
      </c>
      <c r="Q60" s="174">
        <f>IFERROR('1. Staff Posts and Salaries'!$J59*(1+SUM($M60))*P60*$H60,0)</f>
        <v>0</v>
      </c>
      <c r="R60" s="179"/>
      <c r="S60" s="171"/>
      <c r="T60" s="172"/>
      <c r="U60" s="173">
        <f t="shared" si="2"/>
        <v>0</v>
      </c>
      <c r="V60" s="174">
        <f>IFERROR('1. Staff Posts and Salaries'!$J59*(1+SUM($M60))*(1+SUM($R60))*U60*$H60,0)</f>
        <v>0</v>
      </c>
      <c r="W60" s="179"/>
      <c r="X60" s="171"/>
      <c r="Y60" s="172"/>
      <c r="Z60" s="173">
        <f t="shared" si="3"/>
        <v>0</v>
      </c>
      <c r="AA60" s="174">
        <f>IFERROR('1. Staff Posts and Salaries'!$J59*(1+SUM($M60))*(1+SUM($R60))*(1+SUM($W60))*Z60*$H60,0)</f>
        <v>0</v>
      </c>
      <c r="AB60" s="179"/>
      <c r="AC60" s="171"/>
      <c r="AD60" s="172"/>
      <c r="AE60" s="178">
        <f t="shared" si="5"/>
        <v>0</v>
      </c>
      <c r="AF60" s="174">
        <f>IFERROR('1. Staff Posts and Salaries'!$J59*(1+SUM($M60))*(1+SUM($R60))*(1+SUM($W60))*(1+SUM($AB60))*AE60*$H60,0)</f>
        <v>0</v>
      </c>
      <c r="AG60" s="180">
        <f t="shared" ref="AG60:AH60" si="52">AE60+Z60+U60+P60+K60</f>
        <v>0</v>
      </c>
      <c r="AH60" s="181">
        <f t="shared" si="52"/>
        <v>0</v>
      </c>
      <c r="AI60" s="7"/>
      <c r="AJ60" s="1"/>
      <c r="AK60" s="1"/>
      <c r="AL60" s="1"/>
      <c r="AM60" s="1"/>
      <c r="AN60" s="1"/>
      <c r="AO60" s="1"/>
      <c r="AP60" s="1"/>
      <c r="AQ60" s="1"/>
      <c r="AR60" s="1"/>
    </row>
    <row r="61" spans="1:44" ht="15.75" customHeight="1">
      <c r="A61" s="1"/>
      <c r="B61" s="7"/>
      <c r="C61" s="169" t="str">
        <f>IF('1. Staff Posts and Salaries'!C60="","",'1. Staff Posts and Salaries'!C60)</f>
        <v/>
      </c>
      <c r="D61" s="170" t="str">
        <f>IF('1. Staff Posts and Salaries'!D60="","",'1. Staff Posts and Salaries'!D60)</f>
        <v/>
      </c>
      <c r="E61" s="141" t="str">
        <f>IF('1. Staff Posts and Salaries'!E60="","",'1. Staff Posts and Salaries'!E60)</f>
        <v/>
      </c>
      <c r="F61" s="141" t="str">
        <f>IF('1. Staff Posts and Salaries'!F60="","",'1. Staff Posts and Salaries'!F60)</f>
        <v/>
      </c>
      <c r="G61" s="141" t="str">
        <f>IF('1. Staff Posts and Salaries'!G60="","",'1. Staff Posts and Salaries'!G60)</f>
        <v/>
      </c>
      <c r="H61" s="141" t="str">
        <f>IF('1. Staff Posts and Salaries'!H60="","",'1. Staff Posts and Salaries'!K60)</f>
        <v/>
      </c>
      <c r="I61" s="171"/>
      <c r="J61" s="172"/>
      <c r="K61" s="178">
        <f t="shared" si="0"/>
        <v>0</v>
      </c>
      <c r="L61" s="174">
        <f>IFERROR('1. Staff Posts and Salaries'!$J60*K61*$H61,0)</f>
        <v>0</v>
      </c>
      <c r="M61" s="179"/>
      <c r="N61" s="171"/>
      <c r="O61" s="172"/>
      <c r="P61" s="173">
        <f t="shared" si="1"/>
        <v>0</v>
      </c>
      <c r="Q61" s="174">
        <f>IFERROR('1. Staff Posts and Salaries'!$J60*(1+SUM($M61))*P61*$H61,0)</f>
        <v>0</v>
      </c>
      <c r="R61" s="179"/>
      <c r="S61" s="171"/>
      <c r="T61" s="172"/>
      <c r="U61" s="173">
        <f t="shared" si="2"/>
        <v>0</v>
      </c>
      <c r="V61" s="174">
        <f>IFERROR('1. Staff Posts and Salaries'!$J60*(1+SUM($M61))*(1+SUM($R61))*U61*$H61,0)</f>
        <v>0</v>
      </c>
      <c r="W61" s="179"/>
      <c r="X61" s="171"/>
      <c r="Y61" s="172"/>
      <c r="Z61" s="173">
        <f t="shared" si="3"/>
        <v>0</v>
      </c>
      <c r="AA61" s="174">
        <f>IFERROR('1. Staff Posts and Salaries'!$J60*(1+SUM($M61))*(1+SUM($R61))*(1+SUM($W61))*Z61*$H61,0)</f>
        <v>0</v>
      </c>
      <c r="AB61" s="179"/>
      <c r="AC61" s="171"/>
      <c r="AD61" s="172"/>
      <c r="AE61" s="178">
        <f t="shared" si="5"/>
        <v>0</v>
      </c>
      <c r="AF61" s="174">
        <f>IFERROR('1. Staff Posts and Salaries'!$J60*(1+SUM($M61))*(1+SUM($R61))*(1+SUM($W61))*(1+SUM($AB61))*AE61*$H61,0)</f>
        <v>0</v>
      </c>
      <c r="AG61" s="180">
        <f t="shared" ref="AG61:AH61" si="53">AE61+Z61+U61+P61+K61</f>
        <v>0</v>
      </c>
      <c r="AH61" s="181">
        <f t="shared" si="53"/>
        <v>0</v>
      </c>
      <c r="AI61" s="7"/>
      <c r="AJ61" s="1"/>
      <c r="AK61" s="1"/>
      <c r="AL61" s="1"/>
      <c r="AM61" s="1"/>
      <c r="AN61" s="1"/>
      <c r="AO61" s="1"/>
      <c r="AP61" s="1"/>
      <c r="AQ61" s="1"/>
      <c r="AR61" s="1"/>
    </row>
    <row r="62" spans="1:44" ht="15.75" customHeight="1">
      <c r="A62" s="1"/>
      <c r="B62" s="7"/>
      <c r="C62" s="169" t="str">
        <f>IF('1. Staff Posts and Salaries'!C61="","",'1. Staff Posts and Salaries'!C61)</f>
        <v/>
      </c>
      <c r="D62" s="170" t="str">
        <f>IF('1. Staff Posts and Salaries'!D61="","",'1. Staff Posts and Salaries'!D61)</f>
        <v/>
      </c>
      <c r="E62" s="141" t="str">
        <f>IF('1. Staff Posts and Salaries'!E61="","",'1. Staff Posts and Salaries'!E61)</f>
        <v/>
      </c>
      <c r="F62" s="141" t="str">
        <f>IF('1. Staff Posts and Salaries'!F61="","",'1. Staff Posts and Salaries'!F61)</f>
        <v/>
      </c>
      <c r="G62" s="141" t="str">
        <f>IF('1. Staff Posts and Salaries'!G61="","",'1. Staff Posts and Salaries'!G61)</f>
        <v/>
      </c>
      <c r="H62" s="141" t="str">
        <f>IF('1. Staff Posts and Salaries'!H61="","",'1. Staff Posts and Salaries'!K61)</f>
        <v/>
      </c>
      <c r="I62" s="182"/>
      <c r="J62" s="183"/>
      <c r="K62" s="184">
        <f t="shared" si="0"/>
        <v>0</v>
      </c>
      <c r="L62" s="185">
        <f>IFERROR('1. Staff Posts and Salaries'!$J61*K62*$H62,0)</f>
        <v>0</v>
      </c>
      <c r="M62" s="186"/>
      <c r="N62" s="182"/>
      <c r="O62" s="183"/>
      <c r="P62" s="187">
        <f t="shared" si="1"/>
        <v>0</v>
      </c>
      <c r="Q62" s="185">
        <f>IFERROR('1. Staff Posts and Salaries'!$J61*(1+SUM($M62))*P62*$H62,0)</f>
        <v>0</v>
      </c>
      <c r="R62" s="186"/>
      <c r="S62" s="182"/>
      <c r="T62" s="183"/>
      <c r="U62" s="187">
        <f t="shared" si="2"/>
        <v>0</v>
      </c>
      <c r="V62" s="185">
        <f>IFERROR('1. Staff Posts and Salaries'!$J61*(1+SUM($M62))*(1+SUM($R62))*U62*$H62,0)</f>
        <v>0</v>
      </c>
      <c r="W62" s="186"/>
      <c r="X62" s="182"/>
      <c r="Y62" s="183"/>
      <c r="Z62" s="187">
        <f t="shared" si="3"/>
        <v>0</v>
      </c>
      <c r="AA62" s="185">
        <f>IFERROR('1. Staff Posts and Salaries'!$J61*(1+SUM($M62))*(1+SUM($R62))*(1+SUM($W62))*Z62*$H62,0)</f>
        <v>0</v>
      </c>
      <c r="AB62" s="186"/>
      <c r="AC62" s="182"/>
      <c r="AD62" s="183"/>
      <c r="AE62" s="184">
        <f t="shared" si="5"/>
        <v>0</v>
      </c>
      <c r="AF62" s="185">
        <f>IFERROR('1. Staff Posts and Salaries'!$J61*(1+SUM($M62))*(1+SUM($R62))*(1+SUM($W62))*(1+SUM($AB62))*AE62*$H62,0)</f>
        <v>0</v>
      </c>
      <c r="AG62" s="188">
        <f t="shared" ref="AG62:AH62" si="54">AE62+Z62+U62+P62+K62</f>
        <v>0</v>
      </c>
      <c r="AH62" s="189">
        <f t="shared" si="54"/>
        <v>0</v>
      </c>
      <c r="AI62" s="7"/>
      <c r="AJ62" s="1"/>
      <c r="AK62" s="1"/>
      <c r="AL62" s="1"/>
      <c r="AM62" s="1"/>
      <c r="AN62" s="1"/>
      <c r="AO62" s="1"/>
      <c r="AP62" s="1"/>
      <c r="AQ62" s="1"/>
      <c r="AR62" s="1"/>
    </row>
    <row r="63" spans="1:44" ht="15.75" customHeight="1">
      <c r="A63" s="1"/>
      <c r="B63" s="7"/>
      <c r="C63" s="190"/>
      <c r="D63" s="191"/>
      <c r="E63" s="191"/>
      <c r="F63" s="191"/>
      <c r="G63" s="191"/>
      <c r="H63" s="191"/>
      <c r="I63" s="191"/>
      <c r="J63" s="191"/>
      <c r="K63" s="192">
        <f t="shared" ref="K63:L63" si="55">SUM(K13:K62)</f>
        <v>0</v>
      </c>
      <c r="L63" s="193">
        <f t="shared" si="55"/>
        <v>0</v>
      </c>
      <c r="M63" s="192"/>
      <c r="N63" s="191"/>
      <c r="O63" s="191"/>
      <c r="P63" s="192">
        <f t="shared" ref="P63:Q63" si="56">SUM(P13:P62)</f>
        <v>0</v>
      </c>
      <c r="Q63" s="193">
        <f t="shared" si="56"/>
        <v>0</v>
      </c>
      <c r="R63" s="192"/>
      <c r="S63" s="191"/>
      <c r="T63" s="191"/>
      <c r="U63" s="192">
        <f t="shared" ref="U63:V63" si="57">SUM(U13:U62)</f>
        <v>0</v>
      </c>
      <c r="V63" s="193">
        <f t="shared" si="57"/>
        <v>0</v>
      </c>
      <c r="W63" s="192"/>
      <c r="X63" s="191"/>
      <c r="Y63" s="191"/>
      <c r="Z63" s="192">
        <f t="shared" ref="Z63:AA63" si="58">SUM(Z13:Z62)</f>
        <v>0</v>
      </c>
      <c r="AA63" s="193">
        <f t="shared" si="58"/>
        <v>0</v>
      </c>
      <c r="AB63" s="192"/>
      <c r="AC63" s="191"/>
      <c r="AD63" s="191"/>
      <c r="AE63" s="192">
        <f t="shared" ref="AE63:AH63" si="59">SUM(AE13:AE62)</f>
        <v>0</v>
      </c>
      <c r="AF63" s="193">
        <f t="shared" si="59"/>
        <v>0</v>
      </c>
      <c r="AG63" s="194">
        <f t="shared" si="59"/>
        <v>0</v>
      </c>
      <c r="AH63" s="195">
        <f t="shared" si="59"/>
        <v>0</v>
      </c>
      <c r="AI63" s="7"/>
      <c r="AJ63" s="1"/>
      <c r="AK63" s="1"/>
      <c r="AL63" s="1"/>
      <c r="AM63" s="1"/>
      <c r="AN63" s="1"/>
      <c r="AO63" s="1"/>
      <c r="AP63" s="1"/>
      <c r="AQ63" s="1"/>
      <c r="AR63" s="1"/>
    </row>
    <row r="64" spans="1:44" ht="7.5" customHeight="1">
      <c r="A64" s="1"/>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1"/>
      <c r="AK64" s="1"/>
      <c r="AL64" s="1"/>
      <c r="AM64" s="1"/>
      <c r="AN64" s="1"/>
      <c r="AO64" s="1"/>
      <c r="AP64" s="1"/>
      <c r="AQ64" s="1"/>
      <c r="AR64" s="1"/>
    </row>
    <row r="65" spans="1:44" ht="7.5" customHeight="1">
      <c r="A65" s="1"/>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1"/>
      <c r="AK65" s="1"/>
      <c r="AL65" s="1"/>
      <c r="AM65" s="1"/>
      <c r="AN65" s="1"/>
      <c r="AO65" s="1"/>
      <c r="AP65" s="1"/>
      <c r="AQ65" s="1"/>
      <c r="AR65" s="1"/>
    </row>
    <row r="66" spans="1:44" ht="15.75" customHeight="1">
      <c r="A66" s="1"/>
      <c r="B66" s="7"/>
      <c r="C66" s="196" t="s">
        <v>181</v>
      </c>
      <c r="D66" s="197"/>
      <c r="E66" s="197"/>
      <c r="F66" s="197"/>
      <c r="G66" s="197"/>
      <c r="H66" s="197"/>
      <c r="I66" s="197"/>
      <c r="J66" s="197"/>
      <c r="K66" s="197"/>
      <c r="L66" s="197"/>
      <c r="M66" s="197"/>
      <c r="N66" s="197"/>
      <c r="O66" s="197"/>
      <c r="P66" s="198"/>
      <c r="Q66" s="7"/>
      <c r="R66" s="7"/>
      <c r="S66" s="7"/>
      <c r="T66" s="7"/>
      <c r="U66" s="7"/>
      <c r="V66" s="7"/>
      <c r="W66" s="7"/>
      <c r="X66" s="7"/>
      <c r="Y66" s="7"/>
      <c r="Z66" s="7"/>
      <c r="AA66" s="7"/>
      <c r="AB66" s="7"/>
      <c r="AC66" s="7"/>
      <c r="AD66" s="7"/>
      <c r="AE66" s="7"/>
      <c r="AF66" s="7"/>
      <c r="AG66" s="7"/>
      <c r="AH66" s="7"/>
      <c r="AI66" s="7"/>
      <c r="AJ66" s="1"/>
      <c r="AK66" s="1"/>
      <c r="AL66" s="1"/>
      <c r="AM66" s="1"/>
      <c r="AN66" s="1"/>
      <c r="AO66" s="1"/>
      <c r="AP66" s="1"/>
      <c r="AQ66" s="1"/>
      <c r="AR66" s="1"/>
    </row>
    <row r="67" spans="1:44" ht="174" customHeight="1">
      <c r="A67" s="1"/>
      <c r="B67" s="7"/>
      <c r="C67" s="473" t="s">
        <v>182</v>
      </c>
      <c r="D67" s="458"/>
      <c r="E67" s="458"/>
      <c r="F67" s="458"/>
      <c r="G67" s="458"/>
      <c r="H67" s="458"/>
      <c r="I67" s="458"/>
      <c r="J67" s="458"/>
      <c r="K67" s="458"/>
      <c r="L67" s="458"/>
      <c r="M67" s="458"/>
      <c r="N67" s="458"/>
      <c r="O67" s="458"/>
      <c r="P67" s="460"/>
      <c r="Q67" s="7"/>
      <c r="R67" s="7"/>
      <c r="S67" s="7"/>
      <c r="T67" s="7"/>
      <c r="U67" s="7"/>
      <c r="V67" s="7"/>
      <c r="W67" s="7"/>
      <c r="X67" s="7"/>
      <c r="Y67" s="7"/>
      <c r="Z67" s="7"/>
      <c r="AA67" s="7"/>
      <c r="AB67" s="7"/>
      <c r="AC67" s="7"/>
      <c r="AD67" s="7"/>
      <c r="AE67" s="7"/>
      <c r="AF67" s="7"/>
      <c r="AG67" s="7"/>
      <c r="AH67" s="7"/>
      <c r="AI67" s="7"/>
      <c r="AJ67" s="1"/>
      <c r="AK67" s="1"/>
      <c r="AL67" s="1"/>
      <c r="AM67" s="1"/>
      <c r="AN67" s="1"/>
      <c r="AO67" s="1"/>
      <c r="AP67" s="1"/>
      <c r="AQ67" s="1"/>
      <c r="AR67" s="1"/>
    </row>
    <row r="68" spans="1:44" ht="7.5" customHeight="1">
      <c r="A68" s="1"/>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1"/>
      <c r="AK68" s="1"/>
      <c r="AL68" s="1"/>
      <c r="AM68" s="1"/>
      <c r="AN68" s="1"/>
      <c r="AO68" s="1"/>
      <c r="AP68" s="1"/>
      <c r="AQ68" s="1"/>
      <c r="AR68" s="1"/>
    </row>
    <row r="69" spans="1:44" ht="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75" hidden="1" customHeight="1">
      <c r="A71" s="1"/>
      <c r="B71" s="1"/>
      <c r="C71" s="199" t="s">
        <v>183</v>
      </c>
      <c r="D71" s="199" t="s">
        <v>184</v>
      </c>
      <c r="E71" s="199" t="s">
        <v>185</v>
      </c>
      <c r="F71" s="200" t="s">
        <v>186</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75" hidden="1" customHeight="1">
      <c r="A72" s="1"/>
      <c r="B72" s="1"/>
      <c r="C72" s="201" t="s">
        <v>105</v>
      </c>
      <c r="D72" s="201" t="s">
        <v>105</v>
      </c>
      <c r="E72" s="201" t="s">
        <v>105</v>
      </c>
      <c r="F72" s="201" t="s">
        <v>105</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75" hidden="1" customHeight="1">
      <c r="A73" s="1"/>
      <c r="B73" s="1"/>
      <c r="C73" s="202" t="str">
        <f>IF('1. Staff Posts and Salaries'!C12=0,"",'1. Staff Posts and Salaries'!C12)</f>
        <v/>
      </c>
      <c r="D73" s="203">
        <v>0.01</v>
      </c>
      <c r="E73" s="204">
        <v>1</v>
      </c>
      <c r="F73" s="205">
        <v>0</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75" hidden="1" customHeight="1">
      <c r="A74" s="1"/>
      <c r="B74" s="1"/>
      <c r="C74" s="202" t="str">
        <f>IF('1. Staff Posts and Salaries'!C13=0,"",'1. Staff Posts and Salaries'!C13)</f>
        <v/>
      </c>
      <c r="D74" s="206">
        <v>0.02</v>
      </c>
      <c r="E74" s="202">
        <v>2</v>
      </c>
      <c r="F74" s="207">
        <v>5.0000000000000001E-4</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75" hidden="1" customHeight="1">
      <c r="A75" s="1"/>
      <c r="B75" s="1"/>
      <c r="C75" s="202" t="str">
        <f>IF('1. Staff Posts and Salaries'!C14=0,"",'1. Staff Posts and Salaries'!C14)</f>
        <v/>
      </c>
      <c r="D75" s="206">
        <v>0.03</v>
      </c>
      <c r="E75" s="202">
        <v>3</v>
      </c>
      <c r="F75" s="207">
        <v>1E-3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5.75" hidden="1" customHeight="1">
      <c r="A76" s="1"/>
      <c r="B76" s="1"/>
      <c r="C76" s="202" t="str">
        <f>IF('1. Staff Posts and Salaries'!C15=0,"",'1. Staff Posts and Salaries'!C15)</f>
        <v/>
      </c>
      <c r="D76" s="206">
        <v>0.04</v>
      </c>
      <c r="E76" s="202">
        <v>4</v>
      </c>
      <c r="F76" s="205">
        <v>1.5E-3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5.75" hidden="1" customHeight="1">
      <c r="A77" s="1"/>
      <c r="B77" s="1"/>
      <c r="C77" s="202" t="str">
        <f>IF('1. Staff Posts and Salaries'!C16=0,"",'1. Staff Posts and Salaries'!C16)</f>
        <v/>
      </c>
      <c r="D77" s="206">
        <v>0.05</v>
      </c>
      <c r="E77" s="202">
        <v>5</v>
      </c>
      <c r="F77" s="205">
        <v>2E-3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5.75" hidden="1" customHeight="1">
      <c r="A78" s="1"/>
      <c r="B78" s="1"/>
      <c r="C78" s="202" t="str">
        <f>IF('1. Staff Posts and Salaries'!C17=0,"",'1. Staff Posts and Salaries'!C17)</f>
        <v/>
      </c>
      <c r="D78" s="206">
        <v>0.06</v>
      </c>
      <c r="E78" s="202">
        <v>6</v>
      </c>
      <c r="F78" s="207">
        <v>2.5000000000000001E-3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5.75" hidden="1" customHeight="1">
      <c r="A79" s="1"/>
      <c r="B79" s="1"/>
      <c r="C79" s="202" t="str">
        <f>IF('1. Staff Posts and Salaries'!C18=0,"",'1. Staff Posts and Salaries'!C18)</f>
        <v/>
      </c>
      <c r="D79" s="206">
        <v>7.0000000000000007E-2</v>
      </c>
      <c r="E79" s="202">
        <v>7</v>
      </c>
      <c r="F79" s="207">
        <v>3.0000000000000001E-3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15.75" hidden="1" customHeight="1">
      <c r="A80" s="1"/>
      <c r="B80" s="1"/>
      <c r="C80" s="202" t="str">
        <f>IF('1. Staff Posts and Salaries'!C19=0,"",'1. Staff Posts and Salaries'!C19)</f>
        <v/>
      </c>
      <c r="D80" s="206">
        <v>0.08</v>
      </c>
      <c r="E80" s="202">
        <v>8</v>
      </c>
      <c r="F80" s="205">
        <v>3.5000000000000001E-3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75" hidden="1" customHeight="1">
      <c r="A81" s="1"/>
      <c r="B81" s="1"/>
      <c r="C81" s="202" t="str">
        <f>IF('1. Staff Posts and Salaries'!C20=0,"",'1. Staff Posts and Salaries'!C20)</f>
        <v/>
      </c>
      <c r="D81" s="206">
        <v>0.09</v>
      </c>
      <c r="E81" s="202">
        <v>9</v>
      </c>
      <c r="F81" s="205">
        <v>4.0000000000000001E-3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75" hidden="1" customHeight="1">
      <c r="A82" s="1"/>
      <c r="B82" s="1"/>
      <c r="C82" s="202" t="str">
        <f>IF('1. Staff Posts and Salaries'!C21=0,"",'1. Staff Posts and Salaries'!C21)</f>
        <v/>
      </c>
      <c r="D82" s="206">
        <v>0.1</v>
      </c>
      <c r="E82" s="202">
        <v>10</v>
      </c>
      <c r="F82" s="207">
        <v>4.4999999999999997E-3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75" hidden="1" customHeight="1">
      <c r="A83" s="1"/>
      <c r="B83" s="1"/>
      <c r="C83" s="202" t="str">
        <f>IF('1. Staff Posts and Salaries'!C22=0,"",'1. Staff Posts and Salaries'!C22)</f>
        <v/>
      </c>
      <c r="D83" s="206">
        <v>0.11</v>
      </c>
      <c r="E83" s="202">
        <v>11</v>
      </c>
      <c r="F83" s="207">
        <v>5.0000000000000001E-3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75" hidden="1" customHeight="1">
      <c r="A84" s="1"/>
      <c r="B84" s="1"/>
      <c r="C84" s="202" t="str">
        <f>IF('1. Staff Posts and Salaries'!C23=0,"",'1. Staff Posts and Salaries'!C23)</f>
        <v/>
      </c>
      <c r="D84" s="206">
        <v>0.12</v>
      </c>
      <c r="E84" s="208">
        <v>12</v>
      </c>
      <c r="F84" s="205">
        <v>5.4999999999999997E-3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75" hidden="1" customHeight="1">
      <c r="A85" s="1"/>
      <c r="B85" s="1"/>
      <c r="C85" s="202" t="str">
        <f>IF('1. Staff Posts and Salaries'!C24=0,"",'1. Staff Posts and Salaries'!C24)</f>
        <v/>
      </c>
      <c r="D85" s="209">
        <v>0.13</v>
      </c>
      <c r="E85" s="1"/>
      <c r="F85" s="205">
        <v>6.0000000000000001E-3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5.75" hidden="1" customHeight="1">
      <c r="A86" s="1"/>
      <c r="B86" s="1"/>
      <c r="C86" s="202" t="str">
        <f>IF('1. Staff Posts and Salaries'!C25=0,"",'1. Staff Posts and Salaries'!C25)</f>
        <v/>
      </c>
      <c r="D86" s="209">
        <v>0.14000000000000001</v>
      </c>
      <c r="E86" s="1"/>
      <c r="F86" s="207">
        <v>6.4999999999999997E-3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5.75" hidden="1" customHeight="1">
      <c r="A87" s="1"/>
      <c r="B87" s="1"/>
      <c r="C87" s="202" t="str">
        <f>IF('1. Staff Posts and Salaries'!C26=0,"",'1. Staff Posts and Salaries'!C26)</f>
        <v/>
      </c>
      <c r="D87" s="209">
        <v>0.15</v>
      </c>
      <c r="E87" s="1"/>
      <c r="F87" s="207">
        <v>7.0000000000000001E-3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15.75" hidden="1" customHeight="1">
      <c r="A88" s="1"/>
      <c r="B88" s="1"/>
      <c r="C88" s="202" t="str">
        <f>IF('1. Staff Posts and Salaries'!C27=0,"",'1. Staff Posts and Salaries'!C27)</f>
        <v/>
      </c>
      <c r="D88" s="209">
        <v>0.16</v>
      </c>
      <c r="E88" s="1"/>
      <c r="F88" s="205">
        <v>7.4999999999999997E-3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5.75" hidden="1" customHeight="1">
      <c r="A89" s="1"/>
      <c r="B89" s="1"/>
      <c r="C89" s="202" t="str">
        <f>IF('1. Staff Posts and Salaries'!C28=0,"",'1. Staff Posts and Salaries'!C28)</f>
        <v/>
      </c>
      <c r="D89" s="209">
        <v>0.17</v>
      </c>
      <c r="E89" s="1"/>
      <c r="F89" s="205">
        <v>8.0000000000000002E-3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5.75" hidden="1" customHeight="1">
      <c r="A90" s="1"/>
      <c r="B90" s="1"/>
      <c r="C90" s="202" t="str">
        <f>IF('1. Staff Posts and Salaries'!C29=0,"",'1. Staff Posts and Salaries'!C29)</f>
        <v/>
      </c>
      <c r="D90" s="209">
        <v>0.18</v>
      </c>
      <c r="E90" s="1"/>
      <c r="F90" s="207">
        <v>8.5000000000000006E-3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5.75" hidden="1" customHeight="1">
      <c r="A91" s="1"/>
      <c r="B91" s="1"/>
      <c r="C91" s="202" t="str">
        <f>IF('1. Staff Posts and Salaries'!C30=0,"",'1. Staff Posts and Salaries'!C30)</f>
        <v/>
      </c>
      <c r="D91" s="209">
        <v>0.19</v>
      </c>
      <c r="E91" s="1"/>
      <c r="F91" s="207">
        <v>8.9999999999999993E-3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ht="15.75" hidden="1" customHeight="1">
      <c r="A92" s="1"/>
      <c r="B92" s="1"/>
      <c r="C92" s="202" t="str">
        <f>IF('1. Staff Posts and Salaries'!C31=0,"",'1. Staff Posts and Salaries'!C31)</f>
        <v/>
      </c>
      <c r="D92" s="209">
        <v>0.2</v>
      </c>
      <c r="E92" s="1"/>
      <c r="F92" s="205">
        <v>9.4999999999999998E-3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5.75" hidden="1" customHeight="1">
      <c r="A93" s="1"/>
      <c r="B93" s="1"/>
      <c r="C93" s="202" t="str">
        <f>IF('1. Staff Posts and Salaries'!C32=0,"",'1. Staff Posts and Salaries'!C32)</f>
        <v/>
      </c>
      <c r="D93" s="209">
        <v>0.21</v>
      </c>
      <c r="E93" s="1"/>
      <c r="F93" s="205">
        <v>0.01</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ht="15.75" hidden="1" customHeight="1">
      <c r="A94" s="1"/>
      <c r="B94" s="1"/>
      <c r="C94" s="202" t="str">
        <f>IF('1. Staff Posts and Salaries'!C33=0,"",'1. Staff Posts and Salaries'!C33)</f>
        <v/>
      </c>
      <c r="D94" s="209">
        <v>0.22</v>
      </c>
      <c r="E94" s="1"/>
      <c r="F94" s="207">
        <v>1.0500000000000001E-2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15.75" hidden="1" customHeight="1">
      <c r="A95" s="1"/>
      <c r="B95" s="1"/>
      <c r="C95" s="202" t="str">
        <f>IF('1. Staff Posts and Salaries'!C34=0,"",'1. Staff Posts and Salaries'!C34)</f>
        <v/>
      </c>
      <c r="D95" s="209">
        <v>0.23</v>
      </c>
      <c r="E95" s="1"/>
      <c r="F95" s="207">
        <v>1.0999999999999999E-2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5.75" hidden="1" customHeight="1">
      <c r="A96" s="1"/>
      <c r="B96" s="1"/>
      <c r="C96" s="202" t="str">
        <f>IF('1. Staff Posts and Salaries'!C35=0,"",'1. Staff Posts and Salaries'!C35)</f>
        <v/>
      </c>
      <c r="D96" s="209">
        <v>0.24</v>
      </c>
      <c r="E96" s="1"/>
      <c r="F96" s="205">
        <v>1.15E-2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5.75" hidden="1" customHeight="1">
      <c r="A97" s="1"/>
      <c r="B97" s="1"/>
      <c r="C97" s="202" t="str">
        <f>IF('1. Staff Posts and Salaries'!C36=0,"",'1. Staff Posts and Salaries'!C36)</f>
        <v/>
      </c>
      <c r="D97" s="209">
        <v>0.25</v>
      </c>
      <c r="E97" s="1"/>
      <c r="F97" s="205">
        <v>1.2E-2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15.75" hidden="1" customHeight="1">
      <c r="A98" s="1"/>
      <c r="B98" s="1"/>
      <c r="C98" s="202" t="str">
        <f>IF('1. Staff Posts and Salaries'!C37=0,"",'1. Staff Posts and Salaries'!C37)</f>
        <v/>
      </c>
      <c r="D98" s="209">
        <v>0.26</v>
      </c>
      <c r="E98" s="1"/>
      <c r="F98" s="207">
        <v>1.2500000000000001E-2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5.75" hidden="1" customHeight="1">
      <c r="A99" s="1"/>
      <c r="B99" s="1"/>
      <c r="C99" s="202" t="str">
        <f>IF('1. Staff Posts and Salaries'!C38=0,"",'1. Staff Posts and Salaries'!C38)</f>
        <v/>
      </c>
      <c r="D99" s="209">
        <v>0.27</v>
      </c>
      <c r="E99" s="1"/>
      <c r="F99" s="207">
        <v>1.2999999999999999E-2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5.75" hidden="1" customHeight="1">
      <c r="A100" s="1"/>
      <c r="B100" s="1"/>
      <c r="C100" s="202" t="str">
        <f>IF('1. Staff Posts and Salaries'!C39=0,"",'1. Staff Posts and Salaries'!C39)</f>
        <v/>
      </c>
      <c r="D100" s="209">
        <v>0.28000000000000003</v>
      </c>
      <c r="E100" s="1"/>
      <c r="F100" s="205">
        <v>1.35E-2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5.75" hidden="1" customHeight="1">
      <c r="A101" s="1"/>
      <c r="B101" s="1"/>
      <c r="C101" s="202" t="str">
        <f>IF('1. Staff Posts and Salaries'!C40=0,"",'1. Staff Posts and Salaries'!C40)</f>
        <v/>
      </c>
      <c r="D101" s="209">
        <v>0.28999999999999998</v>
      </c>
      <c r="E101" s="1"/>
      <c r="F101" s="205">
        <v>1.4E-2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5.75" hidden="1" customHeight="1">
      <c r="A102" s="1"/>
      <c r="B102" s="1"/>
      <c r="C102" s="202" t="str">
        <f>IF('1. Staff Posts and Salaries'!C41=0,"",'1. Staff Posts and Salaries'!C41)</f>
        <v/>
      </c>
      <c r="D102" s="209">
        <v>0.3</v>
      </c>
      <c r="E102" s="1"/>
      <c r="F102" s="207">
        <v>1.4500000000000001E-2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5.75" hidden="1" customHeight="1">
      <c r="A103" s="1"/>
      <c r="B103" s="1"/>
      <c r="C103" s="202" t="str">
        <f>IF('1. Staff Posts and Salaries'!C42=0,"",'1. Staff Posts and Salaries'!C42)</f>
        <v/>
      </c>
      <c r="D103" s="209">
        <v>0.31</v>
      </c>
      <c r="E103" s="1"/>
      <c r="F103" s="207">
        <v>1.4999999999999999E-2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5.75" hidden="1" customHeight="1">
      <c r="A104" s="1"/>
      <c r="B104" s="1"/>
      <c r="C104" s="202" t="str">
        <f>IF('1. Staff Posts and Salaries'!C43=0,"",'1. Staff Posts and Salaries'!C43)</f>
        <v/>
      </c>
      <c r="D104" s="209">
        <v>0.32</v>
      </c>
      <c r="E104" s="1"/>
      <c r="F104" s="205">
        <v>1.55E-2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5.75" hidden="1" customHeight="1">
      <c r="A105" s="1"/>
      <c r="B105" s="1"/>
      <c r="C105" s="202" t="str">
        <f>IF('1. Staff Posts and Salaries'!C44=0,"",'1. Staff Posts and Salaries'!C44)</f>
        <v/>
      </c>
      <c r="D105" s="209">
        <v>0.33</v>
      </c>
      <c r="E105" s="1"/>
      <c r="F105" s="205">
        <v>1.6E-2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5.75" hidden="1" customHeight="1">
      <c r="A106" s="1"/>
      <c r="B106" s="1"/>
      <c r="C106" s="202" t="str">
        <f>IF('1. Staff Posts and Salaries'!C45=0,"",'1. Staff Posts and Salaries'!C45)</f>
        <v/>
      </c>
      <c r="D106" s="209">
        <v>0.34</v>
      </c>
      <c r="E106" s="1"/>
      <c r="F106" s="207">
        <v>1.6500000000000001E-2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5.75" hidden="1" customHeight="1">
      <c r="A107" s="1"/>
      <c r="B107" s="1"/>
      <c r="C107" s="202" t="str">
        <f>IF('1. Staff Posts and Salaries'!C46=0,"",'1. Staff Posts and Salaries'!C46)</f>
        <v/>
      </c>
      <c r="D107" s="209">
        <v>0.35</v>
      </c>
      <c r="E107" s="1"/>
      <c r="F107" s="207">
        <v>1.7000000000000001E-2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5.75" hidden="1" customHeight="1">
      <c r="A108" s="1"/>
      <c r="B108" s="1"/>
      <c r="C108" s="202" t="str">
        <f>IF('1. Staff Posts and Salaries'!C47=0,"",'1. Staff Posts and Salaries'!C47)</f>
        <v/>
      </c>
      <c r="D108" s="209">
        <v>0.36</v>
      </c>
      <c r="E108" s="1"/>
      <c r="F108" s="205">
        <v>1.7500000000000002E-2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5.75" hidden="1" customHeight="1">
      <c r="A109" s="1"/>
      <c r="B109" s="1"/>
      <c r="C109" s="202" t="str">
        <f>IF('1. Staff Posts and Salaries'!C48=0,"",'1. Staff Posts and Salaries'!C48)</f>
        <v/>
      </c>
      <c r="D109" s="209">
        <v>0.37</v>
      </c>
      <c r="E109" s="1"/>
      <c r="F109" s="205">
        <v>1.7999999999999999E-2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15.75" hidden="1" customHeight="1">
      <c r="A110" s="1"/>
      <c r="B110" s="1"/>
      <c r="C110" s="202" t="str">
        <f>IF('1. Staff Posts and Salaries'!C49=0,"",'1. Staff Posts and Salaries'!C49)</f>
        <v/>
      </c>
      <c r="D110" s="209">
        <v>0.38</v>
      </c>
      <c r="E110" s="1"/>
      <c r="F110" s="207">
        <v>1.8499999999999999E-2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5.75" hidden="1" customHeight="1">
      <c r="A111" s="1"/>
      <c r="B111" s="1"/>
      <c r="C111" s="202" t="str">
        <f>IF('1. Staff Posts and Salaries'!C50=0,"",'1. Staff Posts and Salaries'!C50)</f>
        <v/>
      </c>
      <c r="D111" s="209">
        <v>0.39</v>
      </c>
      <c r="E111" s="1"/>
      <c r="F111" s="207">
        <v>1.9E-2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5.75" hidden="1" customHeight="1">
      <c r="A112" s="1"/>
      <c r="B112" s="1"/>
      <c r="C112" s="202" t="str">
        <f>IF('1. Staff Posts and Salaries'!C51=0,"",'1. Staff Posts and Salaries'!C51)</f>
        <v/>
      </c>
      <c r="D112" s="209">
        <v>0.4</v>
      </c>
      <c r="E112" s="1"/>
      <c r="F112" s="205">
        <v>1.95E-2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5.75" hidden="1" customHeight="1">
      <c r="A113" s="1"/>
      <c r="B113" s="1"/>
      <c r="C113" s="202" t="str">
        <f>IF('1. Staff Posts and Salaries'!C52=0,"",'1. Staff Posts and Salaries'!C52)</f>
        <v/>
      </c>
      <c r="D113" s="209">
        <v>0.41</v>
      </c>
      <c r="E113" s="1"/>
      <c r="F113" s="205">
        <v>0.02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5.75" hidden="1" customHeight="1">
      <c r="A114" s="1"/>
      <c r="B114" s="1"/>
      <c r="C114" s="202" t="str">
        <f>IF('1. Staff Posts and Salaries'!C53=0,"",'1. Staff Posts and Salaries'!C53)</f>
        <v/>
      </c>
      <c r="D114" s="209">
        <v>0.42</v>
      </c>
      <c r="E114" s="1"/>
      <c r="F114" s="207">
        <v>2.0500000000000001E-2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5.75" hidden="1" customHeight="1">
      <c r="A115" s="1"/>
      <c r="B115" s="1"/>
      <c r="C115" s="202" t="str">
        <f>IF('1. Staff Posts and Salaries'!C54=0,"",'1. Staff Posts and Salaries'!C54)</f>
        <v/>
      </c>
      <c r="D115" s="209">
        <v>0.43</v>
      </c>
      <c r="E115" s="1"/>
      <c r="F115" s="207">
        <v>2.1000000000000001E-2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15.75" hidden="1" customHeight="1">
      <c r="A116" s="1"/>
      <c r="B116" s="1"/>
      <c r="C116" s="202" t="str">
        <f>IF('1. Staff Posts and Salaries'!C55=0,"",'1. Staff Posts and Salaries'!C55)</f>
        <v/>
      </c>
      <c r="D116" s="209">
        <v>0.44</v>
      </c>
      <c r="E116" s="1"/>
      <c r="F116" s="205">
        <v>2.1499999999999998E-2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5.75" hidden="1" customHeight="1">
      <c r="A117" s="1"/>
      <c r="B117" s="1"/>
      <c r="C117" s="202" t="str">
        <f>IF('1. Staff Posts and Salaries'!C56=0,"",'1. Staff Posts and Salaries'!C56)</f>
        <v/>
      </c>
      <c r="D117" s="209">
        <v>0.45</v>
      </c>
      <c r="E117" s="1"/>
      <c r="F117" s="205">
        <v>2.1999999999999999E-2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5.75" hidden="1" customHeight="1">
      <c r="A118" s="1"/>
      <c r="B118" s="1"/>
      <c r="C118" s="202" t="str">
        <f>IF('1. Staff Posts and Salaries'!C57=0,"",'1. Staff Posts and Salaries'!C57)</f>
        <v/>
      </c>
      <c r="D118" s="209">
        <v>0.46</v>
      </c>
      <c r="E118" s="1"/>
      <c r="F118" s="207">
        <v>2.2499999999999999E-2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15.75" hidden="1" customHeight="1">
      <c r="A119" s="1"/>
      <c r="B119" s="1"/>
      <c r="C119" s="202" t="str">
        <f>IF('1. Staff Posts and Salaries'!C58=0,"",'1. Staff Posts and Salaries'!C58)</f>
        <v/>
      </c>
      <c r="D119" s="209">
        <v>0.47</v>
      </c>
      <c r="E119" s="1"/>
      <c r="F119" s="207">
        <v>2.3E-2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5.75" hidden="1" customHeight="1">
      <c r="A120" s="1"/>
      <c r="B120" s="1"/>
      <c r="C120" s="202" t="str">
        <f>IF('1. Staff Posts and Salaries'!C59=0,"",'1. Staff Posts and Salaries'!C59)</f>
        <v/>
      </c>
      <c r="D120" s="209">
        <v>0.48</v>
      </c>
      <c r="E120" s="1"/>
      <c r="F120" s="205">
        <v>2.35E-2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5.75" hidden="1" customHeight="1">
      <c r="A121" s="1"/>
      <c r="B121" s="1"/>
      <c r="C121" s="202" t="str">
        <f>IF('1. Staff Posts and Salaries'!C60=0,"",'1. Staff Posts and Salaries'!C60)</f>
        <v/>
      </c>
      <c r="D121" s="209">
        <v>0.49</v>
      </c>
      <c r="E121" s="1"/>
      <c r="F121" s="205">
        <v>2.4E-2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5.75" hidden="1" customHeight="1">
      <c r="A122" s="1"/>
      <c r="B122" s="1"/>
      <c r="C122" s="208" t="str">
        <f>IF('1. Staff Posts and Salaries'!C61=0,"",'1. Staff Posts and Salaries'!C61)</f>
        <v/>
      </c>
      <c r="D122" s="209">
        <v>0.5</v>
      </c>
      <c r="E122" s="1"/>
      <c r="F122" s="207">
        <v>2.4500000000000001E-2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5.75" hidden="1" customHeight="1">
      <c r="A123" s="1"/>
      <c r="B123" s="1"/>
      <c r="C123" s="1"/>
      <c r="D123" s="209">
        <v>0.51</v>
      </c>
      <c r="E123" s="1"/>
      <c r="F123" s="207">
        <v>2.5000000000000001E-2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5.75" hidden="1" customHeight="1">
      <c r="A124" s="1"/>
      <c r="B124" s="1"/>
      <c r="C124" s="1"/>
      <c r="D124" s="209">
        <v>0.52</v>
      </c>
      <c r="E124" s="1"/>
      <c r="F124" s="205">
        <v>2.5499999999999998E-2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5.75" hidden="1" customHeight="1">
      <c r="A125" s="1"/>
      <c r="B125" s="1"/>
      <c r="C125" s="1"/>
      <c r="D125" s="209">
        <v>0.53</v>
      </c>
      <c r="E125" s="1"/>
      <c r="F125" s="205">
        <v>2.5999999999999999E-2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5.75" hidden="1" customHeight="1">
      <c r="A126" s="1"/>
      <c r="B126" s="1"/>
      <c r="C126" s="1"/>
      <c r="D126" s="209">
        <v>0.54</v>
      </c>
      <c r="E126" s="1"/>
      <c r="F126" s="207">
        <v>2.6499999999999999E-2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5.75" hidden="1" customHeight="1">
      <c r="A127" s="1"/>
      <c r="B127" s="1"/>
      <c r="C127" s="1"/>
      <c r="D127" s="209">
        <v>0.55000000000000004</v>
      </c>
      <c r="E127" s="1"/>
      <c r="F127" s="207">
        <v>2.7E-2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5.75" hidden="1" customHeight="1">
      <c r="A128" s="1"/>
      <c r="B128" s="1"/>
      <c r="C128" s="1"/>
      <c r="D128" s="209">
        <v>0.56000000000000005</v>
      </c>
      <c r="E128" s="1"/>
      <c r="F128" s="205">
        <v>2.75E-2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15.75" hidden="1" customHeight="1">
      <c r="A129" s="1"/>
      <c r="B129" s="1"/>
      <c r="C129" s="1"/>
      <c r="D129" s="209">
        <v>0.56999999999999995</v>
      </c>
      <c r="E129" s="1"/>
      <c r="F129" s="205">
        <v>2.8000000000000001E-2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5.75" hidden="1" customHeight="1">
      <c r="A130" s="1"/>
      <c r="B130" s="1"/>
      <c r="C130" s="1"/>
      <c r="D130" s="209">
        <v>0.57999999999999996</v>
      </c>
      <c r="E130" s="1"/>
      <c r="F130" s="207">
        <v>2.8500000000000001E-2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5.75" hidden="1" customHeight="1">
      <c r="A131" s="1"/>
      <c r="B131" s="1"/>
      <c r="C131" s="1"/>
      <c r="D131" s="209">
        <v>0.59</v>
      </c>
      <c r="E131" s="1"/>
      <c r="F131" s="207">
        <v>2.9000000000000001E-2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5.75" hidden="1" customHeight="1">
      <c r="A132" s="1"/>
      <c r="B132" s="1"/>
      <c r="C132" s="1"/>
      <c r="D132" s="209">
        <v>0.6</v>
      </c>
      <c r="E132" s="1"/>
      <c r="F132" s="205">
        <v>2.9499999999999998E-2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5.75" hidden="1" customHeight="1">
      <c r="A133" s="1"/>
      <c r="B133" s="1"/>
      <c r="C133" s="1"/>
      <c r="D133" s="209">
        <v>0.61</v>
      </c>
      <c r="E133" s="1"/>
      <c r="F133" s="205">
        <v>0.03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5.75" hidden="1" customHeight="1">
      <c r="A134" s="1"/>
      <c r="B134" s="1"/>
      <c r="C134" s="1"/>
      <c r="D134" s="209">
        <v>0.62</v>
      </c>
      <c r="E134" s="1"/>
      <c r="F134" s="207">
        <v>3.0499999999999999E-2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15.75" hidden="1" customHeight="1">
      <c r="A135" s="1"/>
      <c r="B135" s="1"/>
      <c r="C135" s="1"/>
      <c r="D135" s="209">
        <v>0.63</v>
      </c>
      <c r="E135" s="1"/>
      <c r="F135" s="207">
        <v>3.1E-2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5.75" hidden="1" customHeight="1">
      <c r="A136" s="1"/>
      <c r="B136" s="1"/>
      <c r="C136" s="1"/>
      <c r="D136" s="209">
        <v>0.64</v>
      </c>
      <c r="E136" s="1"/>
      <c r="F136" s="205">
        <v>3.15E-2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15.75" hidden="1" customHeight="1">
      <c r="A137" s="1"/>
      <c r="B137" s="1"/>
      <c r="C137" s="1"/>
      <c r="D137" s="209">
        <v>0.65</v>
      </c>
      <c r="E137" s="1"/>
      <c r="F137" s="205">
        <v>3.2000000000000001E-2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5.75" hidden="1" customHeight="1">
      <c r="A138" s="1"/>
      <c r="B138" s="1"/>
      <c r="C138" s="1"/>
      <c r="D138" s="209">
        <v>0.66</v>
      </c>
      <c r="E138" s="1"/>
      <c r="F138" s="207">
        <v>3.2500000000000001E-2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5.75" hidden="1" customHeight="1">
      <c r="A139" s="1"/>
      <c r="B139" s="1"/>
      <c r="C139" s="1"/>
      <c r="D139" s="209">
        <v>0.67</v>
      </c>
      <c r="E139" s="1"/>
      <c r="F139" s="207">
        <v>3.3000000000000002E-2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5.75" hidden="1" customHeight="1">
      <c r="A140" s="1"/>
      <c r="B140" s="1"/>
      <c r="C140" s="1"/>
      <c r="D140" s="209">
        <v>0.68</v>
      </c>
      <c r="E140" s="1"/>
      <c r="F140" s="205">
        <v>3.3500000000000002E-2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5.75" hidden="1" customHeight="1">
      <c r="A141" s="1"/>
      <c r="B141" s="1"/>
      <c r="C141" s="1"/>
      <c r="D141" s="209">
        <v>0.69</v>
      </c>
      <c r="E141" s="1"/>
      <c r="F141" s="205">
        <v>3.4000000000000002E-2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5.75" hidden="1" customHeight="1">
      <c r="A142" s="1"/>
      <c r="B142" s="1"/>
      <c r="C142" s="1"/>
      <c r="D142" s="209">
        <v>0.7</v>
      </c>
      <c r="E142" s="1"/>
      <c r="F142" s="207">
        <v>3.4500000000000003E-2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5.75" hidden="1" customHeight="1">
      <c r="A143" s="1"/>
      <c r="B143" s="1"/>
      <c r="C143" s="1"/>
      <c r="D143" s="209">
        <v>0.71</v>
      </c>
      <c r="E143" s="1"/>
      <c r="F143" s="207">
        <v>3.5000000000000003E-2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15.75" hidden="1" customHeight="1">
      <c r="A144" s="1"/>
      <c r="B144" s="1"/>
      <c r="C144" s="1"/>
      <c r="D144" s="209">
        <v>0.72</v>
      </c>
      <c r="E144" s="1"/>
      <c r="F144" s="205">
        <v>3.5499999999999997E-2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5.75" hidden="1" customHeight="1">
      <c r="A145" s="1"/>
      <c r="B145" s="1"/>
      <c r="C145" s="1"/>
      <c r="D145" s="209">
        <v>0.73</v>
      </c>
      <c r="E145" s="1"/>
      <c r="F145" s="205">
        <v>3.5999999999999997E-2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15.75" hidden="1" customHeight="1">
      <c r="A146" s="1"/>
      <c r="B146" s="1"/>
      <c r="C146" s="1"/>
      <c r="D146" s="209">
        <v>0.74</v>
      </c>
      <c r="E146" s="1"/>
      <c r="F146" s="207">
        <v>3.6499999999999998E-2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15.75" hidden="1" customHeight="1">
      <c r="A147" s="1"/>
      <c r="B147" s="1"/>
      <c r="C147" s="1"/>
      <c r="D147" s="209">
        <v>0.75</v>
      </c>
      <c r="E147" s="1"/>
      <c r="F147" s="207">
        <v>3.6999999999999998E-2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5.75" hidden="1" customHeight="1">
      <c r="A148" s="1"/>
      <c r="B148" s="1"/>
      <c r="C148" s="1"/>
      <c r="D148" s="209">
        <v>0.76</v>
      </c>
      <c r="E148" s="1"/>
      <c r="F148" s="205">
        <v>3.7499999999999999E-2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15.75" hidden="1" customHeight="1">
      <c r="A149" s="1"/>
      <c r="B149" s="1"/>
      <c r="C149" s="1"/>
      <c r="D149" s="209">
        <v>0.77</v>
      </c>
      <c r="E149" s="1"/>
      <c r="F149" s="205">
        <v>3.7999999999999999E-2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15.75" hidden="1" customHeight="1">
      <c r="A150" s="1"/>
      <c r="B150" s="1"/>
      <c r="C150" s="1"/>
      <c r="D150" s="209">
        <v>0.78</v>
      </c>
      <c r="E150" s="1"/>
      <c r="F150" s="207">
        <v>3.85E-2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15.75" hidden="1" customHeight="1">
      <c r="A151" s="1"/>
      <c r="B151" s="1"/>
      <c r="C151" s="1"/>
      <c r="D151" s="209">
        <v>0.79</v>
      </c>
      <c r="E151" s="1"/>
      <c r="F151" s="207">
        <v>3.9E-2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5.75" hidden="1" customHeight="1">
      <c r="A152" s="1"/>
      <c r="B152" s="1"/>
      <c r="C152" s="1"/>
      <c r="D152" s="209">
        <v>0.8</v>
      </c>
      <c r="E152" s="1"/>
      <c r="F152" s="205">
        <v>3.95E-2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15.75" hidden="1" customHeight="1">
      <c r="A153" s="1"/>
      <c r="B153" s="1"/>
      <c r="C153" s="1"/>
      <c r="D153" s="209">
        <v>0.81</v>
      </c>
      <c r="E153" s="1"/>
      <c r="F153" s="205">
        <v>0.04</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ht="15.75" hidden="1" customHeight="1">
      <c r="A154" s="1"/>
      <c r="B154" s="1"/>
      <c r="C154" s="1"/>
      <c r="D154" s="209">
        <v>0.82</v>
      </c>
      <c r="E154" s="1"/>
      <c r="F154" s="207">
        <v>4.0500000000000001E-2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15.75" hidden="1" customHeight="1">
      <c r="A155" s="1"/>
      <c r="B155" s="1"/>
      <c r="C155" s="1"/>
      <c r="D155" s="209">
        <v>0.83</v>
      </c>
      <c r="E155" s="1"/>
      <c r="F155" s="207">
        <v>4.1000000000000002E-2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ht="15.75" hidden="1" customHeight="1">
      <c r="A156" s="1"/>
      <c r="B156" s="1"/>
      <c r="C156" s="1"/>
      <c r="D156" s="209">
        <v>0.84</v>
      </c>
      <c r="E156" s="1"/>
      <c r="F156" s="205">
        <v>4.1500000000000002E-2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15.75" hidden="1" customHeight="1">
      <c r="A157" s="1"/>
      <c r="B157" s="1"/>
      <c r="C157" s="1"/>
      <c r="D157" s="209">
        <v>0.85</v>
      </c>
      <c r="E157" s="1"/>
      <c r="F157" s="205">
        <v>4.2000000000000003E-2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15.75" hidden="1" customHeight="1">
      <c r="A158" s="1"/>
      <c r="B158" s="1"/>
      <c r="C158" s="1"/>
      <c r="D158" s="209">
        <v>0.86</v>
      </c>
      <c r="E158" s="1"/>
      <c r="F158" s="207">
        <v>4.2500000000000003E-2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ht="15.75" hidden="1" customHeight="1">
      <c r="A159" s="1"/>
      <c r="B159" s="1"/>
      <c r="C159" s="1"/>
      <c r="D159" s="209">
        <v>0.87</v>
      </c>
      <c r="E159" s="1"/>
      <c r="F159" s="207">
        <v>4.2999999999999997E-2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ht="15.75" hidden="1" customHeight="1">
      <c r="A160" s="1"/>
      <c r="B160" s="1"/>
      <c r="C160" s="1"/>
      <c r="D160" s="209">
        <v>0.88</v>
      </c>
      <c r="E160" s="1"/>
      <c r="F160" s="205">
        <v>4.3499999999999997E-2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ht="15.75" hidden="1" customHeight="1">
      <c r="A161" s="1"/>
      <c r="B161" s="1"/>
      <c r="C161" s="1"/>
      <c r="D161" s="209">
        <v>0.89</v>
      </c>
      <c r="E161" s="1"/>
      <c r="F161" s="205">
        <v>4.3999999999999997E-2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ht="15.75" hidden="1" customHeight="1">
      <c r="A162" s="1"/>
      <c r="B162" s="1"/>
      <c r="C162" s="1"/>
      <c r="D162" s="209">
        <v>0.9</v>
      </c>
      <c r="E162" s="1"/>
      <c r="F162" s="207">
        <v>4.4499999999999998E-2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ht="15.75" hidden="1" customHeight="1">
      <c r="A163" s="1"/>
      <c r="B163" s="1"/>
      <c r="C163" s="1"/>
      <c r="D163" s="209">
        <v>0.91</v>
      </c>
      <c r="E163" s="1"/>
      <c r="F163" s="207">
        <v>4.4999999999999998E-2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ht="15.75" hidden="1" customHeight="1">
      <c r="A164" s="1"/>
      <c r="B164" s="1"/>
      <c r="C164" s="1"/>
      <c r="D164" s="209">
        <v>0.92</v>
      </c>
      <c r="E164" s="1"/>
      <c r="F164" s="205">
        <v>4.5499999999999999E-2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ht="15.75" hidden="1" customHeight="1">
      <c r="A165" s="1"/>
      <c r="B165" s="1"/>
      <c r="C165" s="1"/>
      <c r="D165" s="209">
        <v>0.93</v>
      </c>
      <c r="E165" s="1"/>
      <c r="F165" s="205">
        <v>4.5999999999999999E-2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ht="15.75" hidden="1" customHeight="1">
      <c r="A166" s="1"/>
      <c r="B166" s="1"/>
      <c r="C166" s="1"/>
      <c r="D166" s="209">
        <v>0.94</v>
      </c>
      <c r="E166" s="1"/>
      <c r="F166" s="207">
        <v>4.65E-2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ht="15.75" hidden="1" customHeight="1">
      <c r="A167" s="1"/>
      <c r="B167" s="1"/>
      <c r="C167" s="1"/>
      <c r="D167" s="209">
        <v>0.95</v>
      </c>
      <c r="E167" s="1"/>
      <c r="F167" s="207">
        <v>4.7E-2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ht="15.75" hidden="1" customHeight="1">
      <c r="A168" s="1"/>
      <c r="B168" s="1"/>
      <c r="C168" s="1"/>
      <c r="D168" s="209">
        <v>0.96</v>
      </c>
      <c r="E168" s="1"/>
      <c r="F168" s="205">
        <v>4.7500000000000001E-2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ht="15.75" hidden="1" customHeight="1">
      <c r="A169" s="1"/>
      <c r="B169" s="1"/>
      <c r="C169" s="1"/>
      <c r="D169" s="209">
        <v>0.97</v>
      </c>
      <c r="E169" s="1"/>
      <c r="F169" s="205">
        <v>4.8000000000000001E-2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15.75" hidden="1" customHeight="1">
      <c r="A170" s="1"/>
      <c r="B170" s="1"/>
      <c r="C170" s="1"/>
      <c r="D170" s="209">
        <v>0.98</v>
      </c>
      <c r="E170" s="1"/>
      <c r="F170" s="207">
        <v>4.8500000000000001E-2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15.75" hidden="1" customHeight="1">
      <c r="A171" s="1"/>
      <c r="B171" s="1"/>
      <c r="C171" s="1"/>
      <c r="D171" s="209">
        <v>0.99</v>
      </c>
      <c r="E171" s="1"/>
      <c r="F171" s="207">
        <v>4.9000000000000002E-2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15.75" hidden="1" customHeight="1">
      <c r="A172" s="1"/>
      <c r="B172" s="1"/>
      <c r="C172" s="1"/>
      <c r="D172" s="210">
        <v>1</v>
      </c>
      <c r="E172" s="1"/>
      <c r="F172" s="205">
        <v>4.9500000000000002E-2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15.75" hidden="1" customHeight="1">
      <c r="A173" s="1"/>
      <c r="B173" s="1"/>
      <c r="C173" s="1"/>
      <c r="D173" s="1"/>
      <c r="E173" s="1"/>
      <c r="F173" s="205">
        <v>0.05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ht="15.75" hidden="1"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ht="15.75" hidden="1"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ht="15.75" hidden="1"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ht="15.75" hidden="1"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ht="15.75" hidden="1"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ht="15.75" hidden="1"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ht="15.75" hidden="1"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ht="15.75" hidden="1"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ht="15.75" hidden="1"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ht="15.75" hidden="1"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15.75" hidden="1"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15.75" hidden="1"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15.75" hidden="1"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ht="15.75" hidden="1"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ht="15.75" hidden="1"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ht="15.75" hidden="1"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ht="15.75" hidden="1"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ht="15.75" hidden="1"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ht="15.75" hidden="1"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ht="15.75" hidden="1"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ht="15.75" hidden="1"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ht="15.75" hidden="1"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ht="15.75" hidden="1"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ht="15.75" hidden="1"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ht="15.75" hidden="1"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ht="15.75" hidden="1"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ht="15.75" hidden="1"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ht="15.75" hidden="1"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ht="15.75" hidden="1"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ht="15.75" hidden="1"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ht="15.75" hidden="1"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ht="15.75" hidden="1"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ht="15.75" hidden="1"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ht="15.75" hidden="1"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ht="15.75" hidden="1"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ht="15.75" hidden="1"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ht="15.75" hidden="1"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ht="15.75" hidden="1"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ht="15.75" hidden="1"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ht="15.75" hidden="1"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ht="15.75" hidden="1"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ht="15.75" hidden="1"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ht="15.75" hidden="1"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ht="15.75" hidden="1"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ht="15.75" hidden="1"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ht="15.75" hidden="1"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ht="15.75" hidden="1"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ht="15.75" hidden="1"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ht="15.75" hidden="1"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ht="15.75" hidden="1"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ht="15.75" hidden="1"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ht="15.75" hidden="1"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ht="15.75" hidden="1"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ht="15.75" hidden="1"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ht="15.75" hidden="1"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ht="15.75" hidden="1"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ht="15.75" hidden="1"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ht="15.75" hidden="1"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ht="15.75" hidden="1"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ht="15.75" hidden="1"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ht="15.75" hidden="1"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ht="15.75" hidden="1"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ht="15.75" hidden="1"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ht="15.75" hidden="1"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ht="15.75" hidden="1"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ht="15.75" hidden="1"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ht="15.75" hidden="1"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ht="15.75" hidden="1"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ht="15.75" hidden="1"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ht="15.75" hidden="1"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ht="15.75" hidden="1"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ht="15.75" hidden="1"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ht="15.75" hidden="1"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ht="15.75" hidden="1"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ht="15.75" hidden="1"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ht="15.75" hidden="1"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ht="15.75" hidden="1"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ht="15.75" hidden="1"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ht="15.75" hidden="1"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ht="15.75" hidden="1"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ht="15.75" hidden="1"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ht="15.75" hidden="1"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ht="15.75" hidden="1"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ht="15.75" hidden="1"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ht="15.75" hidden="1"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ht="15.75" hidden="1"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ht="15.75" hidden="1"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ht="15.75" hidden="1"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ht="15.75" hidden="1"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ht="15.75" hidden="1"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ht="15.75" hidden="1"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ht="15.75" hidden="1"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ht="15.75" hidden="1"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ht="15.75" hidden="1"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ht="15.75" hidden="1"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ht="15.75" hidden="1"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ht="15.75" hidden="1"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ht="15.75" hidden="1"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ht="15.75" hidden="1"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ht="15.75" hidden="1"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ht="15.75" hidden="1"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ht="15.75" hidden="1"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ht="15.75" hidden="1"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ht="15.75" hidden="1"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ht="15.75" hidden="1"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ht="15.75" hidden="1"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ht="15.75" hidden="1"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ht="15.75" hidden="1"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ht="15.75" hidden="1"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ht="15.75" hidden="1"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ht="15.75" hidden="1"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ht="15.75" hidden="1"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ht="15.75" hidden="1"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1:4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1:4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1:4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1:4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1:4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1:4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1:4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1:4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1:4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1:4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1:4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1:4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1:4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1:4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1:4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1:4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1:4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1:4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1:4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1:4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row r="492" spans="1:4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row>
    <row r="493" spans="1:4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row>
    <row r="494" spans="1:4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row>
    <row r="495" spans="1:4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row>
    <row r="496" spans="1:4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row>
    <row r="497" spans="1:4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row>
    <row r="498" spans="1:4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row>
    <row r="499" spans="1:4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row>
    <row r="500" spans="1:4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row>
    <row r="501" spans="1:4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row>
    <row r="502" spans="1:4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row>
    <row r="503" spans="1:4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row>
    <row r="504" spans="1:4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row>
    <row r="505" spans="1:4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row>
    <row r="506" spans="1:4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row>
    <row r="507" spans="1:4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row>
    <row r="508" spans="1:4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row>
    <row r="509" spans="1:4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row>
    <row r="510" spans="1:4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row>
    <row r="511" spans="1:4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row>
    <row r="512" spans="1:4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row>
    <row r="513" spans="1:4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row>
    <row r="514" spans="1:4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row>
    <row r="515" spans="1:4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row>
    <row r="516" spans="1:4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row>
    <row r="517" spans="1:4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row>
    <row r="518" spans="1:4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row>
    <row r="519" spans="1:4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row>
    <row r="520" spans="1:4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row>
    <row r="521" spans="1:4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row>
    <row r="522" spans="1:4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row>
    <row r="523" spans="1:4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row>
    <row r="524" spans="1:4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row>
    <row r="525" spans="1:4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row>
    <row r="526" spans="1:4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row>
    <row r="527" spans="1:4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row>
    <row r="528" spans="1:4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row>
    <row r="529" spans="1:4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row>
    <row r="530" spans="1:4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row>
    <row r="531" spans="1:4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row>
    <row r="532" spans="1:4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row>
    <row r="533" spans="1:4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row>
    <row r="534" spans="1:4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row>
    <row r="535" spans="1:4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row>
    <row r="536" spans="1:4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row>
    <row r="537" spans="1:4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row>
    <row r="538" spans="1:4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row>
    <row r="539" spans="1:4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row>
    <row r="540" spans="1:4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row>
    <row r="541" spans="1:4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row>
    <row r="542" spans="1:4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row>
    <row r="543" spans="1:4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row>
    <row r="544" spans="1: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row>
    <row r="545" spans="1:4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row>
    <row r="546" spans="1:4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row>
    <row r="547" spans="1:4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row>
    <row r="548" spans="1:4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row>
    <row r="549" spans="1:4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row>
    <row r="550" spans="1:4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row>
    <row r="551" spans="1:4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row>
    <row r="552" spans="1:4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row>
    <row r="553" spans="1:4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row>
    <row r="554" spans="1:4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row>
    <row r="555" spans="1:4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row>
    <row r="556" spans="1:4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row>
    <row r="557" spans="1:4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row>
    <row r="558" spans="1:4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row>
    <row r="559" spans="1:4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row>
    <row r="560" spans="1:4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row>
    <row r="561" spans="1:4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row>
    <row r="562" spans="1:4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row>
    <row r="563" spans="1:4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row>
    <row r="564" spans="1:4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row>
    <row r="565" spans="1:4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row>
    <row r="566" spans="1:4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row>
    <row r="567" spans="1:4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row>
    <row r="568" spans="1:4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row>
    <row r="569" spans="1:4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row>
    <row r="570" spans="1:4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row>
    <row r="571" spans="1:4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row>
    <row r="572" spans="1:4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row>
    <row r="573" spans="1:4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row>
    <row r="574" spans="1:4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row>
    <row r="575" spans="1:4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row>
    <row r="576" spans="1:4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row>
    <row r="577" spans="1:4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row>
    <row r="578" spans="1:4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row>
    <row r="579" spans="1:4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row>
    <row r="580" spans="1:4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row>
    <row r="581" spans="1:4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row>
    <row r="582" spans="1:4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row>
    <row r="583" spans="1:4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row>
    <row r="584" spans="1:4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row>
    <row r="585" spans="1:4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row>
    <row r="586" spans="1:4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row>
    <row r="587" spans="1:4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row>
    <row r="588" spans="1:4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row>
    <row r="589" spans="1:4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row>
    <row r="590" spans="1:4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row>
    <row r="591" spans="1:4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row>
    <row r="592" spans="1:4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row>
    <row r="593" spans="1:4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row>
    <row r="594" spans="1:4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row>
    <row r="595" spans="1:4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row>
    <row r="596" spans="1:4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row>
    <row r="597" spans="1:4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row>
    <row r="598" spans="1:4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row>
    <row r="599" spans="1:4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row>
    <row r="600" spans="1:4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row>
    <row r="601" spans="1:4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row>
    <row r="602" spans="1:4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row>
    <row r="603" spans="1:4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row>
    <row r="604" spans="1:4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row>
    <row r="605" spans="1:4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row>
    <row r="606" spans="1:4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row>
    <row r="607" spans="1:4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row>
    <row r="608" spans="1:4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row>
    <row r="609" spans="1:4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row>
    <row r="610" spans="1:4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row>
    <row r="611" spans="1:4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row>
    <row r="612" spans="1:4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row>
    <row r="613" spans="1:4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row>
    <row r="614" spans="1:4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row>
    <row r="615" spans="1:4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row>
    <row r="616" spans="1:4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row>
    <row r="617" spans="1:4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row>
    <row r="618" spans="1:4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row>
    <row r="619" spans="1:4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row>
    <row r="620" spans="1:4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row>
    <row r="621" spans="1:4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row>
    <row r="622" spans="1:4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row>
    <row r="623" spans="1:4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row>
    <row r="624" spans="1:4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row>
    <row r="625" spans="1:4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row>
    <row r="626" spans="1:4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row>
    <row r="627" spans="1:4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row>
    <row r="628" spans="1:4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row>
    <row r="629" spans="1:4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row>
    <row r="630" spans="1:4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row>
    <row r="631" spans="1:4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row>
    <row r="632" spans="1:4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row>
    <row r="633" spans="1:4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row>
    <row r="634" spans="1:4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row>
    <row r="635" spans="1:4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row>
    <row r="636" spans="1:4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row>
    <row r="637" spans="1:4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row>
    <row r="638" spans="1:4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row>
    <row r="639" spans="1:4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row>
    <row r="640" spans="1:4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row>
    <row r="641" spans="1:4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row>
    <row r="642" spans="1:4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row>
    <row r="643" spans="1:4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row>
    <row r="644" spans="1: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row>
    <row r="645" spans="1:4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row>
    <row r="646" spans="1:4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row>
    <row r="647" spans="1:4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row>
    <row r="648" spans="1:4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row>
    <row r="649" spans="1:4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row>
    <row r="650" spans="1:4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row>
    <row r="651" spans="1:4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row>
    <row r="652" spans="1:4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row>
    <row r="653" spans="1:4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row>
    <row r="654" spans="1:4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row>
    <row r="655" spans="1:4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row>
    <row r="656" spans="1:4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row>
    <row r="657" spans="1:4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row>
    <row r="658" spans="1:4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row>
    <row r="659" spans="1:4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row>
    <row r="660" spans="1:4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row>
    <row r="661" spans="1:4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row>
    <row r="662" spans="1:4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row>
    <row r="663" spans="1:4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row>
    <row r="664" spans="1:4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row>
    <row r="665" spans="1:4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row>
    <row r="666" spans="1:4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row>
    <row r="667" spans="1:4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row>
    <row r="668" spans="1:4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row>
    <row r="669" spans="1:4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row>
    <row r="670" spans="1:4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row>
    <row r="671" spans="1:4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row>
    <row r="672" spans="1:4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row>
    <row r="673" spans="1:4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row>
    <row r="674" spans="1:4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row>
    <row r="675" spans="1:4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row>
    <row r="676" spans="1:4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row>
    <row r="677" spans="1:4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row>
    <row r="678" spans="1:4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row>
    <row r="679" spans="1:4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row>
    <row r="680" spans="1:4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row>
    <row r="681" spans="1:4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row>
    <row r="682" spans="1:4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row>
    <row r="683" spans="1:4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row>
    <row r="684" spans="1:4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row>
    <row r="685" spans="1:4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row>
    <row r="686" spans="1:4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row>
    <row r="687" spans="1:4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row>
    <row r="688" spans="1:4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row>
    <row r="689" spans="1:4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row>
    <row r="690" spans="1:4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row>
    <row r="691" spans="1:4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row>
    <row r="692" spans="1:4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row>
    <row r="693" spans="1:4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row>
    <row r="694" spans="1:4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row>
    <row r="695" spans="1:4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row>
    <row r="696" spans="1:4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row>
    <row r="697" spans="1:4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row>
    <row r="698" spans="1:4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row>
    <row r="699" spans="1:4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row>
    <row r="700" spans="1:4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row>
    <row r="701" spans="1:4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row>
    <row r="702" spans="1:4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row>
    <row r="703" spans="1:4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row>
    <row r="704" spans="1:4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row>
    <row r="705" spans="1:4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row>
    <row r="706" spans="1:4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row>
    <row r="707" spans="1:4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row>
    <row r="708" spans="1:4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row>
    <row r="709" spans="1:4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row>
    <row r="710" spans="1:4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row>
    <row r="711" spans="1:4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row>
    <row r="712" spans="1:4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row>
    <row r="713" spans="1:4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row>
    <row r="714" spans="1:4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row>
    <row r="715" spans="1:4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row>
    <row r="716" spans="1:4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row>
    <row r="717" spans="1:4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row>
    <row r="718" spans="1:4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row>
    <row r="719" spans="1:4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row>
    <row r="720" spans="1:4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row>
    <row r="721" spans="1:4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row>
    <row r="722" spans="1:4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row>
    <row r="723" spans="1:4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row>
    <row r="724" spans="1:4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row>
    <row r="725" spans="1:4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row>
    <row r="726" spans="1:4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row>
    <row r="727" spans="1:4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row>
    <row r="728" spans="1:4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row>
    <row r="729" spans="1:4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row>
    <row r="730" spans="1:4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row>
    <row r="731" spans="1:4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row>
    <row r="732" spans="1:4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row>
    <row r="733" spans="1:4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row>
    <row r="734" spans="1:4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row>
    <row r="735" spans="1:4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row>
    <row r="736" spans="1:4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row>
    <row r="737" spans="1:4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row>
    <row r="738" spans="1:4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row>
    <row r="739" spans="1:4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row>
    <row r="740" spans="1:4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row>
    <row r="741" spans="1:4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row>
    <row r="742" spans="1:4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row>
    <row r="743" spans="1:4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row>
    <row r="744" spans="1: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row>
    <row r="745" spans="1:4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row>
    <row r="746" spans="1:4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row>
    <row r="747" spans="1:4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row>
    <row r="748" spans="1:4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row>
    <row r="749" spans="1:4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row>
    <row r="750" spans="1:4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row>
    <row r="751" spans="1:4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row>
    <row r="752" spans="1:4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row>
    <row r="753" spans="1:4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row>
    <row r="754" spans="1:4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row>
    <row r="755" spans="1:4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row>
    <row r="756" spans="1:4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row>
    <row r="757" spans="1:4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row>
    <row r="758" spans="1:4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row>
    <row r="759" spans="1:4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row>
    <row r="760" spans="1:4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row>
    <row r="761" spans="1:4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row>
    <row r="762" spans="1:4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row>
    <row r="763" spans="1:4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row>
    <row r="764" spans="1:4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row>
    <row r="765" spans="1:4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row>
    <row r="766" spans="1:4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row>
    <row r="767" spans="1:4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row>
    <row r="768" spans="1:4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row>
    <row r="769" spans="1:4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row>
    <row r="770" spans="1:4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row>
    <row r="771" spans="1:4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row>
    <row r="772" spans="1:4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row>
    <row r="773" spans="1:4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row>
    <row r="774" spans="1:4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row>
    <row r="775" spans="1:4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row>
    <row r="776" spans="1:4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row>
    <row r="777" spans="1:4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row>
    <row r="778" spans="1:4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row>
    <row r="779" spans="1:4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row>
    <row r="780" spans="1:4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row>
    <row r="781" spans="1:4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row>
    <row r="782" spans="1:4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row>
    <row r="783" spans="1:4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row>
    <row r="784" spans="1:4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row>
    <row r="785" spans="1:4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row>
    <row r="786" spans="1:4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row>
    <row r="787" spans="1:4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row>
    <row r="788" spans="1:4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row>
    <row r="789" spans="1:4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row>
    <row r="790" spans="1:4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row>
    <row r="791" spans="1:4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row>
    <row r="792" spans="1:4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row>
    <row r="793" spans="1:4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row>
    <row r="794" spans="1:4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row>
    <row r="795" spans="1:4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row>
    <row r="796" spans="1:4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row>
    <row r="797" spans="1:4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row>
    <row r="798" spans="1:4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row>
    <row r="799" spans="1:4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row>
    <row r="800" spans="1:4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row>
    <row r="801" spans="1:4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row>
    <row r="802" spans="1:4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row>
    <row r="803" spans="1:4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row>
    <row r="804" spans="1:4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row>
    <row r="805" spans="1:4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row>
    <row r="806" spans="1:4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row>
    <row r="807" spans="1:4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row>
    <row r="808" spans="1:4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row>
    <row r="809" spans="1:4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row>
    <row r="810" spans="1:4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row>
    <row r="811" spans="1:4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row>
    <row r="812" spans="1:4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row>
    <row r="813" spans="1:4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row>
    <row r="814" spans="1:4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row>
    <row r="815" spans="1:4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row>
    <row r="816" spans="1:4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row>
    <row r="817" spans="1:4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row>
    <row r="818" spans="1:4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row>
    <row r="819" spans="1:4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row>
    <row r="820" spans="1:4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row>
    <row r="821" spans="1:4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row>
    <row r="822" spans="1:4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row>
    <row r="823" spans="1:4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row>
    <row r="824" spans="1:4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row>
    <row r="825" spans="1:4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row>
    <row r="826" spans="1:4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row>
    <row r="827" spans="1:4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row>
    <row r="828" spans="1:4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row>
    <row r="829" spans="1:4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row>
    <row r="830" spans="1:4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row>
    <row r="831" spans="1:4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row>
    <row r="832" spans="1:4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row>
    <row r="833" spans="1:4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row>
    <row r="834" spans="1:4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row>
    <row r="835" spans="1:4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row>
    <row r="836" spans="1:4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row>
    <row r="837" spans="1:4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row>
    <row r="838" spans="1:4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row>
    <row r="839" spans="1:4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row>
    <row r="840" spans="1:4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row>
    <row r="841" spans="1:4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row>
    <row r="842" spans="1:4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row>
    <row r="843" spans="1:4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row>
    <row r="844" spans="1: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row>
    <row r="845" spans="1:4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row>
    <row r="846" spans="1:4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row>
    <row r="847" spans="1:4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row>
    <row r="848" spans="1:4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row>
    <row r="849" spans="1:4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row>
    <row r="850" spans="1:4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row>
    <row r="851" spans="1:4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row>
    <row r="852" spans="1:4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row>
    <row r="853" spans="1:4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row>
    <row r="854" spans="1:4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row>
    <row r="855" spans="1:4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row>
    <row r="856" spans="1:4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row>
    <row r="857" spans="1:4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row>
    <row r="858" spans="1:4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row>
    <row r="859" spans="1:4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row>
    <row r="860" spans="1:4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row>
    <row r="861" spans="1:4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row>
    <row r="862" spans="1:4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row>
    <row r="863" spans="1:4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row>
    <row r="864" spans="1:4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row>
    <row r="865" spans="1:4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row>
    <row r="866" spans="1:4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row>
    <row r="867" spans="1:4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row>
    <row r="868" spans="1:4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row>
    <row r="869" spans="1:4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row>
    <row r="870" spans="1:4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row>
    <row r="871" spans="1:4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row>
    <row r="872" spans="1:4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row>
    <row r="873" spans="1:4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row>
    <row r="874" spans="1:4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row>
    <row r="875" spans="1:4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row>
    <row r="876" spans="1:4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row>
    <row r="877" spans="1:4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row>
    <row r="878" spans="1:4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row>
    <row r="879" spans="1:4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row>
    <row r="880" spans="1:4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row>
    <row r="881" spans="1:4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row>
    <row r="882" spans="1:4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row>
    <row r="883" spans="1:4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row>
    <row r="884" spans="1:4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row>
    <row r="885" spans="1:4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row>
    <row r="886" spans="1:4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row>
    <row r="887" spans="1:4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row>
    <row r="888" spans="1:4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row>
    <row r="889" spans="1:4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row>
    <row r="890" spans="1:4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row>
    <row r="891" spans="1:4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row>
    <row r="892" spans="1:4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row>
    <row r="893" spans="1:4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row>
    <row r="894" spans="1:4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row>
    <row r="895" spans="1:4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row>
    <row r="896" spans="1:4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row>
    <row r="897" spans="1:4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row>
    <row r="898" spans="1:4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row>
    <row r="899" spans="1:4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row>
    <row r="900" spans="1:4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row>
    <row r="901" spans="1:4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row>
    <row r="902" spans="1:4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row>
    <row r="903" spans="1:4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row>
    <row r="904" spans="1:4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row>
    <row r="905" spans="1:4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row>
    <row r="906" spans="1:4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row>
    <row r="907" spans="1:4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row>
    <row r="908" spans="1:4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row>
    <row r="909" spans="1:4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row>
    <row r="910" spans="1:4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row>
    <row r="911" spans="1:4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row>
    <row r="912" spans="1:4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row>
    <row r="913" spans="1:4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row>
    <row r="914" spans="1:4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row>
    <row r="915" spans="1:4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row>
    <row r="916" spans="1:4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row>
    <row r="917" spans="1:4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row>
    <row r="918" spans="1:4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row>
    <row r="919" spans="1:4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row>
    <row r="920" spans="1:4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row>
    <row r="921" spans="1:4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row>
    <row r="922" spans="1:4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row>
    <row r="923" spans="1:4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row>
    <row r="924" spans="1:4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row>
    <row r="925" spans="1:4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row>
    <row r="926" spans="1:4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row>
    <row r="927" spans="1:4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row>
    <row r="928" spans="1:4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row>
    <row r="929" spans="1:4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row>
    <row r="930" spans="1:4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row>
    <row r="931" spans="1:4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row>
    <row r="932" spans="1:4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row>
    <row r="933" spans="1:4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row>
    <row r="934" spans="1:4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row>
    <row r="935" spans="1:4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row>
    <row r="936" spans="1:4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row>
    <row r="937" spans="1:4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row>
    <row r="938" spans="1:4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row>
    <row r="939" spans="1:4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row>
    <row r="940" spans="1:4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row>
    <row r="941" spans="1:4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row>
    <row r="942" spans="1:4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row>
    <row r="943" spans="1:4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row>
    <row r="944" spans="1: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row>
    <row r="945" spans="1:4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row>
    <row r="946" spans="1:4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row>
    <row r="947" spans="1:4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row>
    <row r="948" spans="1:4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row>
    <row r="949" spans="1:4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row>
    <row r="950" spans="1:4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row>
    <row r="951" spans="1:4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row>
    <row r="952" spans="1:4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row>
    <row r="953" spans="1:4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row>
    <row r="954" spans="1:4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row>
    <row r="955" spans="1:4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row>
    <row r="956" spans="1:4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row>
    <row r="957" spans="1:4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row>
    <row r="958" spans="1:4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row>
    <row r="959" spans="1:4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row>
    <row r="960" spans="1:4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row>
    <row r="961" spans="1:4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row>
    <row r="962" spans="1:4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row>
    <row r="963" spans="1:4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row>
    <row r="964" spans="1:4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row>
    <row r="965" spans="1:4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row>
    <row r="966" spans="1:4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row>
    <row r="967" spans="1:4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row>
    <row r="968" spans="1:4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row>
    <row r="969" spans="1:4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row>
    <row r="970" spans="1:4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row>
    <row r="971" spans="1:4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row>
    <row r="972" spans="1:4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row>
    <row r="973" spans="1:4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row>
    <row r="974" spans="1:4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row>
    <row r="975" spans="1:4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row>
    <row r="976" spans="1:4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row>
    <row r="977" spans="1:4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row>
    <row r="978" spans="1:4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row>
    <row r="979" spans="1:4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row>
    <row r="980" spans="1:4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row>
    <row r="981" spans="1:4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row>
    <row r="982" spans="1:4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row>
    <row r="983" spans="1:4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row>
    <row r="984" spans="1:4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row>
    <row r="985" spans="1:4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row>
    <row r="986" spans="1:4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row>
    <row r="987" spans="1:4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row>
    <row r="988" spans="1:4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row>
    <row r="989" spans="1:4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row>
    <row r="990" spans="1:4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row>
    <row r="991" spans="1:4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row>
    <row r="992" spans="1:4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row>
    <row r="993" spans="1:4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row>
    <row r="994" spans="1:4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row>
    <row r="995" spans="1:4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row>
    <row r="996" spans="1:4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row>
    <row r="997" spans="1:4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row>
    <row r="998" spans="1:4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row>
    <row r="999" spans="1:4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row>
    <row r="1000" spans="1:4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row>
  </sheetData>
  <autoFilter ref="C12:H12" xr:uid="{00000000-0009-0000-0000-000008000000}"/>
  <mergeCells count="3">
    <mergeCell ref="C3:P3"/>
    <mergeCell ref="C9:P9"/>
    <mergeCell ref="C67:P67"/>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Quality Checker</vt:lpstr>
      <vt:lpstr>Summary of Costs</vt:lpstr>
      <vt:lpstr>Summary of Direct-Indirect Cost</vt:lpstr>
      <vt:lpstr>Summary of Staff Resourcing</vt:lpstr>
      <vt:lpstr>Summary of Organisation Costs</vt:lpstr>
      <vt:lpstr>Summary of Organisation Cos (2</vt:lpstr>
      <vt:lpstr>START - AWARD DETAILS</vt:lpstr>
      <vt:lpstr>1. Staff Posts and Salaries</vt:lpstr>
      <vt:lpstr>2. Annual Costs of Staff Posts</vt:lpstr>
      <vt:lpstr>3.Travel,Subsistence&amp;Conference</vt:lpstr>
      <vt:lpstr>4. Equipment</vt:lpstr>
      <vt:lpstr>5. Consumables</vt:lpstr>
      <vt:lpstr>6. PPIEP</vt:lpstr>
      <vt:lpstr>7. Dissemination</vt:lpstr>
      <vt:lpstr>8. Other Direct Costs </vt:lpstr>
      <vt:lpstr>9. INDIRECT COSTS</vt:lpstr>
      <vt:lpstr>NHS Support Costs</vt:lpstr>
      <vt:lpstr>NHS Excess Treatment Costs</vt:lpstr>
      <vt:lpstr>Tariff - Staff Cost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Forrest</dc:creator>
  <cp:lastModifiedBy>Helen Jaques</cp:lastModifiedBy>
  <dcterms:created xsi:type="dcterms:W3CDTF">2017-09-13T10:34:30Z</dcterms:created>
  <dcterms:modified xsi:type="dcterms:W3CDTF">2021-09-20T12:25:36Z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0x01010039EEF1771ED8164CB5AC7B7AA0D3D699</vt:lpwstr>
  </property>
</Properties>
</file>